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5480" windowHeight="10830" tabRatio="798"/>
  </bookViews>
  <sheets>
    <sheet name="18. Кассовые расходы ОБ, ФБ..." sheetId="6" r:id="rId1"/>
  </sheets>
  <definedNames>
    <definedName name="_xlnm._FilterDatabase" localSheetId="0" hidden="1">'18. Кассовые расходы ОБ, ФБ...'!$A$2:$I$80</definedName>
    <definedName name="_xlnm.Print_Titles" localSheetId="0">'18. Кассовые расходы ОБ, ФБ...'!$4:$5</definedName>
    <definedName name="_xlnm.Print_Area" localSheetId="0">'18. Кассовые расходы ОБ, ФБ...'!$A$1:$I$84</definedName>
    <definedName name="Список">#REF!</definedName>
  </definedNames>
  <calcPr calcId="145621"/>
</workbook>
</file>

<file path=xl/calcChain.xml><?xml version="1.0" encoding="utf-8"?>
<calcChain xmlns="http://schemas.openxmlformats.org/spreadsheetml/2006/main">
  <c r="H45" i="6" l="1"/>
  <c r="G45" i="6"/>
  <c r="H26" i="6"/>
  <c r="G26" i="6"/>
  <c r="H70" i="6" l="1"/>
  <c r="G70" i="6"/>
  <c r="H59" i="6"/>
  <c r="H58" i="6" s="1"/>
  <c r="G59" i="6"/>
  <c r="G58" i="6" s="1"/>
  <c r="H49" i="6"/>
  <c r="G49" i="6"/>
  <c r="H42" i="6"/>
  <c r="G42" i="6"/>
  <c r="H34" i="6"/>
  <c r="G34" i="6"/>
  <c r="H14" i="6" l="1"/>
  <c r="G14" i="6"/>
  <c r="H62" i="6" l="1"/>
  <c r="G62" i="6"/>
  <c r="H46" i="6"/>
  <c r="G46" i="6"/>
  <c r="H28" i="6"/>
  <c r="G28" i="6"/>
  <c r="H18" i="6"/>
  <c r="G18" i="6"/>
  <c r="H9" i="6"/>
  <c r="G9" i="6"/>
  <c r="H25" i="6"/>
  <c r="G25" i="6"/>
  <c r="H81" i="6"/>
  <c r="G81" i="6"/>
  <c r="H79" i="6"/>
  <c r="G79" i="6"/>
  <c r="H77" i="6"/>
  <c r="G77" i="6"/>
  <c r="H67" i="6"/>
  <c r="G67" i="6"/>
  <c r="H65" i="6"/>
  <c r="G65" i="6"/>
  <c r="G61" i="6" l="1"/>
  <c r="G69" i="6"/>
  <c r="H61" i="6"/>
  <c r="H69" i="6"/>
  <c r="H52" i="6"/>
  <c r="H51" i="6" s="1"/>
  <c r="G52" i="6"/>
  <c r="G51" i="6" s="1"/>
  <c r="H40" i="6"/>
  <c r="G40" i="6"/>
  <c r="H38" i="6"/>
  <c r="G38" i="6"/>
  <c r="H36" i="6"/>
  <c r="H24" i="6" s="1"/>
  <c r="G36" i="6"/>
  <c r="G24" i="6" s="1"/>
  <c r="H22" i="6"/>
  <c r="H8" i="6" s="1"/>
  <c r="G22" i="6"/>
  <c r="G8" i="6" s="1"/>
  <c r="H7" i="6" l="1"/>
  <c r="G7" i="6"/>
  <c r="G93" i="6"/>
  <c r="I88" i="6" l="1"/>
  <c r="I89" i="6"/>
  <c r="I87" i="6"/>
  <c r="I86" i="6"/>
  <c r="H93" i="6"/>
</calcChain>
</file>

<file path=xl/sharedStrings.xml><?xml version="1.0" encoding="utf-8"?>
<sst xmlns="http://schemas.openxmlformats.org/spreadsheetml/2006/main" count="233" uniqueCount="114">
  <si>
    <t>Код</t>
  </si>
  <si>
    <t>ГП</t>
  </si>
  <si>
    <t>ППГП</t>
  </si>
  <si>
    <t>задача</t>
  </si>
  <si>
    <t>ОМ</t>
  </si>
  <si>
    <t>09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</si>
  <si>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</si>
  <si>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</si>
  <si>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</si>
  <si>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</si>
  <si>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</si>
  <si>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</si>
  <si>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</si>
  <si>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</si>
  <si>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</si>
  <si>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</si>
  <si>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</si>
  <si>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</si>
  <si>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</si>
  <si>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</si>
  <si>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</si>
  <si>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</si>
  <si>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</si>
  <si>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</si>
  <si>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</si>
  <si>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</si>
  <si>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</si>
  <si>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</si>
  <si>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</si>
  <si>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</si>
  <si>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</si>
  <si>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</si>
  <si>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</si>
  <si>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</si>
  <si>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</si>
  <si>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</si>
  <si>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</si>
  <si>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Отдельные мероприятия, не включенные в подпрограммы</t>
  </si>
  <si>
    <t>КЦ</t>
  </si>
  <si>
    <t>Наименование государственной программы, подпрограммы, задачи, основного мероприятия</t>
  </si>
  <si>
    <t xml:space="preserve">Информация о расходах областного бюджета, органов местного самоуправления, территориальных внебюджетных фондов, 
федеральных органов исполнительной власти и юридических лиц </t>
  </si>
  <si>
    <t>Примечание</t>
  </si>
  <si>
    <t>Государственная программа Калининградской области "Развитие здравоохранения"</t>
  </si>
  <si>
    <t>минфин</t>
  </si>
  <si>
    <t>минздрав</t>
  </si>
  <si>
    <t>Приложение 4</t>
  </si>
  <si>
    <t>Подпрограмма 1 «Профилактика заболеваний и формирование здорового образа жизни. Развитие первичной медико-санитарной помощи»</t>
  </si>
  <si>
    <t>Основное мероприятие задачи 1 подпрограммы 1 : профилактика неинфекционных заболеваний и формирование здорового образа жизни, в том числе у детей. Профилактика развития зависимостей, включая сокращение потребления табака, алкоголя, наркотических средств и психоактивных веществ, в том числе у детей</t>
  </si>
  <si>
    <t>Основное мероприятие 3 задачи 1 подпрограммы 1: профилактика ВИЧ-инфекции, вирусных гепатитов В и С</t>
  </si>
  <si>
    <t>Задача 1 подпрограммы 1: выявление и профилактика факторов риска основных хронических неинфекционных заболеваний в медицинских организациях</t>
  </si>
  <si>
    <t>Задача 2 подпрограммы 1: совершенствование первичной медико-санитарной помощи, в том числе сельским жителям</t>
  </si>
  <si>
    <t>Основное мероприятие задачи 2 подпрограммы 1 : оказание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диспансеризации населения, в том числе у детей</t>
  </si>
  <si>
    <t>Основное мероприятие задачи 3 подпрограммы 1: обеспечение населения лекарственными препаратами, медицинскими изделиями, специализированными продуктами лечебного питания</t>
  </si>
  <si>
    <t xml:space="preserve">Задача 4 подпрограммы 1: вакцинопрофилактика пневмококковых инфекций
</t>
  </si>
  <si>
    <t>Основное мероприятие задачи 4 подпрограммы 1: закупка и поставка вакцин для проведения вакцинопрофилактики пневмококковых инфекций</t>
  </si>
  <si>
    <t xml:space="preserve">Подпрограмма 2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</t>
  </si>
  <si>
    <t>Основное мероприятие задачи 1 подпрограммы 2: оказание медицинской помощи больным туберкулезом</t>
  </si>
  <si>
    <t>Задача 2 подпрограммы 2: совершенствование оказания специализированной медицинской помощи лицам, инфицированным вирусом иммунодефицита человека, гепатитами В и С</t>
  </si>
  <si>
    <t xml:space="preserve">Задача 3 подпрограммы 2: совершенствование работы наркологической службы
</t>
  </si>
  <si>
    <t>Задача 4 подпрограммы 2: совершенствование методов диагностики и лечения психических расстройств</t>
  </si>
  <si>
    <t>Основное мероприятие задачи 4 подпрограммы 2: совершенствование медицинской помощи больным с психическими расстройствами</t>
  </si>
  <si>
    <t>Задача 5 подпрограммы 2: совершенствование системы оказания медицинской помощи больным онкологическими заболеваниями</t>
  </si>
  <si>
    <t>Основное мероприятие задачи 5 подпрограммы 2: оказание медицинской помощи больным онкологическими заболеваниями</t>
  </si>
  <si>
    <t>Задача 6 подпрограммы 2: совершенствование оказания скорой, в том числе скорой специализированной, медицинской помощи, медицинской эвакуации</t>
  </si>
  <si>
    <t>Основное мероприятие задачи 6 подпрограммы 2: оказание скорой, в том числе скорой специализированной, медицинской помощи, медицинской эвакуации</t>
  </si>
  <si>
    <t xml:space="preserve">Задача 7 подпрограммы 2: снижение больничной летальности пострадавших в результате дорожно-транспортных происшествий
</t>
  </si>
  <si>
    <t>Задача 8 подпрограммы 2:совершенствование системы оказания медицинской помощи больным прочими заболеваниями</t>
  </si>
  <si>
    <t>Задача 9 подпрограммы 2: совершенствование высокотехнологичной медицинской помощи, развитие новых эффективных методов лечения</t>
  </si>
  <si>
    <t>Задача 10 подпрограммы 2: поддержка развития службы крови</t>
  </si>
  <si>
    <t>Основное мероприятие задачи 3 подпрограммы 2: оказание медицинской помощи наркологическим больным</t>
  </si>
  <si>
    <t>Подпрограмма 3 «Охрана здоровья матери и ребенка»</t>
  </si>
  <si>
    <t xml:space="preserve">Задача подпрограммы 3: повышение эффективности службы родовспоможения и детства
</t>
  </si>
  <si>
    <t>Основное мероприятие 1 задачи подпрограммы 3: создание системы раннего выявления и коррекции нарушений развития ребенка</t>
  </si>
  <si>
    <t>Основное мероприятие 2 задачи подпрограммы 3: оказание специализированной помощи детям</t>
  </si>
  <si>
    <t>Подпрограмма 4: «Развитие системы санаторно-курортного лечения»</t>
  </si>
  <si>
    <t>Задача подпрограммы 4: развитие системы санаторно-курортного лечения</t>
  </si>
  <si>
    <t xml:space="preserve">Основное мероприятие задачи подпрограммы 4: оказание санаторно-курортного лечения </t>
  </si>
  <si>
    <t>Подпрограмма 5 «Оказание паллиативной помощи»</t>
  </si>
  <si>
    <t>Задача подпрограммы 5: создание эффективной службы паллиативной помощи неизлечимым пациентам</t>
  </si>
  <si>
    <t>Основное мероприятие задачи подпрограммы 5: оказание паллиативной помощи неизлечимым пациентам</t>
  </si>
  <si>
    <t>Подпрограмма 6 «Кадровое обеспечение системы здравоохранения Калининградской области»</t>
  </si>
  <si>
    <t>Основное мероприятие задачи 1 подпрограммы 6: предоставление мер социальной поддержки медицинским кадрам</t>
  </si>
  <si>
    <t>Задача 2 подпрограммы 6: повышение профессиональной подготовки медицинских и фармацевтических работников</t>
  </si>
  <si>
    <t>Основное мероприятие задачи 2 подпрограммы 6: профессиональная переподготовка и повышение квалификации врачей и среднего медицинского персонала</t>
  </si>
  <si>
    <t xml:space="preserve">Задача 3 подпрограммы 6: повышение престижа и социальной значимости медицинских и фармацевтических специальностей
</t>
  </si>
  <si>
    <t>Основные мероприятия задачи 3 подпрограммы 6: ежегодное проведение профессиональных конкурсов,  участие в международных выставках, форумах</t>
  </si>
  <si>
    <t>Подпрограмма 7 "Управление развитием отрасли"</t>
  </si>
  <si>
    <t>Основное мероприятие 3 
задачи 1 подпрограммы 7: обеспечение деятельности Службы по контролю качества медицинской помощи и лицензированию Калининградской области</t>
  </si>
  <si>
    <t>Основное мероприятие 4 задачи 1 подпрограммы 7: совершенствование статистического наблюдения в сфере здравоохранения</t>
  </si>
  <si>
    <t xml:space="preserve">Задача 1 подпрограммы 7: развитие и внедрение инновационных методов диагностики, профилактики и лечения, а также основ персонализированной медицины </t>
  </si>
  <si>
    <t xml:space="preserve"> Основное мероприятие задачи 2 подпрограммы 7: информатизация здравоохранения, включая развитие телемедицины</t>
  </si>
  <si>
    <t>Задача 2 подпрограммы 7: организация персонифицирован-ного учета оказания медицинских услуг, возможности ведения электронной медицинской карты, записи к врачу в электронном виде и ведения единого регистра медицинских  работников</t>
  </si>
  <si>
    <t>Задача 3 подпрограммы 7: реализация территориальной программы государственных гарантий бесплатного оказания населению Калининградской области медицинской помощи, в части видов и условий оказания  медицинской помощи,  не установленных базовой программой обязательного медицинского страхования</t>
  </si>
  <si>
    <t xml:space="preserve"> Основное мероприятие задачи 3 подпрограммы 7:
финансовое обеспечение реализации территориальной программы государственных гарантий бесплатного оказания населению Калининградской области медицинской помощи в части видов и условий оказания медицинской помощи, не установленных базовой программой обязательного медицинского страхования</t>
  </si>
  <si>
    <t>Задача 4 подпрограммы 7: повышение финансовой устойчивости учреждений здравоохранения Калининградской области</t>
  </si>
  <si>
    <t xml:space="preserve"> Основное мероприятие  задачи 4 подпрограммы 7: снижение кредиторской задолженности учреждений здравоохранения Калининградской области</t>
  </si>
  <si>
    <t>Основное мероприятие 2 задачи 1 подпрограммы 1: профилактика инфекционных заболеваний, включая иммунопрофилактику</t>
  </si>
  <si>
    <t xml:space="preserve">Задача 3 подпрограммы 1: удовлетворение потребности в лекарственных препаратах, медицинских изделиях, а также в специализированных продуктах лечебного питания льготных категорий граждан областного уровня ответственности
</t>
  </si>
  <si>
    <t>Задача 1 подпрограммы 2: увеличение доли абациллированных больных туберкулезом от числа больных туберкулезом с бактериовыделением</t>
  </si>
  <si>
    <t>Основное мероприятие задачи 2 подпрограммы 2: оказание медицинской помощи лицам, инфицированным вирусом иммунодефицита человека, гепатитами В и С</t>
  </si>
  <si>
    <t>Основное мероприятие задачи 7 подпрограммы 2: оказание медицинской помощи, пострадавшим при дорожно-транспортных происшествиях</t>
  </si>
  <si>
    <t>Основное мероприятие задачи 8 подпрограммы 2: оказание медицинской помощи больным прочими заболеваниями</t>
  </si>
  <si>
    <t>Задача 1 подпрограммы 6: снижение дефицита медицинских кадров, в том числе за счет снижения оттока кадров из государственной системы здравоохранения и повышения их социальной защищенности</t>
  </si>
  <si>
    <t>Основное мероприятие 1 задачи 1 подпрограммы 7: обеспечение деятельности Министерства здравоохранения Калининградской области</t>
  </si>
  <si>
    <t>Основное мероприятие 2 задачи 1 подпрограммы 7: уплата страховых взносов на обязательное медицинское страхование неработающего населения</t>
  </si>
  <si>
    <t>Оценка расходов
(тыс. руб.)</t>
  </si>
  <si>
    <t>Кассовые расходы
(тыс. руб.)</t>
  </si>
  <si>
    <t>Основное мероприятие задачи 9 подпрограммы 2: оказание высокотехнологичных видов медицинской помощи</t>
  </si>
  <si>
    <t>Основное мероприятие задачи 6 подпрограммы 2: поддержка развития службы крови</t>
  </si>
  <si>
    <t>Основное мероприятие 2 задачи 2 подпрограммы 1: развитие системы здравоохранения</t>
  </si>
  <si>
    <t>Основное мероприятие 5 задачи 1 подпрограммы 7: обеспечение функциональной готовности к оказанию медикосанитарной помощи в условиях возникновения чрезвычайных ситуаций техногенного, природного и искусственного характера, инфекционных заболеваний и массовых неинфекционных заболеваний (отравлений)</t>
  </si>
  <si>
    <t>Основное мероприятие 2 задачи 8 подпрограммы 2: развитие системы здравоохранения</t>
  </si>
  <si>
    <t>32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</si>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</sst>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_р_._-;_-@_-"/>
    <numFmt numFmtId="165" formatCode="#,##0.000_ ;\-#,##0.000\ "/>
    <numFmt numFmtId="166" formatCode="_-* #,##0.000_р_._-;\-* #,##0.000_р_._-;_-* &quot;-&quot;???_р_._-;_-@_-"/>
    <numFmt numFmtId="167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83">
    <xf numFmtId="0" fontId="0" fillId="0" borderId="0" xfId="0"/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1" fillId="2" borderId="1" xfId="0" applyFont="1" applyFill="1" applyBorder="1" applyAlignment="1">
      <alignment vertical="center" wrapText="1"/>
    </xf>
    <xf numFmtId="164" fontId="2" fillId="2" borderId="0" xfId="0" applyNumberFormat="1" applyFont="1" applyFill="1" applyAlignment="1">
      <alignment wrapText="1"/>
    </xf>
    <xf numFmtId="0" fontId="1" fillId="4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wrapText="1"/>
    </xf>
    <xf numFmtId="0" fontId="2" fillId="2" borderId="0" xfId="0" applyFont="1" applyFill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164" fontId="2" fillId="3" borderId="0" xfId="0" applyNumberFormat="1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0" xfId="0" applyNumberFormat="1" applyFont="1" applyFill="1" applyAlignment="1">
      <alignment horizontal="center" vertical="top" wrapText="1"/>
    </xf>
    <xf numFmtId="164" fontId="3" fillId="2" borderId="0" xfId="0" applyNumberFormat="1" applyFont="1" applyFill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3" fontId="7" fillId="2" borderId="1" xfId="2" applyFont="1" applyFill="1" applyBorder="1" applyAlignment="1">
      <alignment horizontal="center" vertical="top" wrapText="1"/>
    </xf>
    <xf numFmtId="43" fontId="8" fillId="2" borderId="1" xfId="2" applyFont="1" applyFill="1" applyBorder="1" applyAlignment="1">
      <alignment horizontal="center" vertical="top" wrapText="1"/>
    </xf>
    <xf numFmtId="43" fontId="7" fillId="4" borderId="1" xfId="2" applyFont="1" applyFill="1" applyBorder="1" applyAlignment="1">
      <alignment horizontal="center" vertical="top" wrapText="1"/>
    </xf>
    <xf numFmtId="166" fontId="2" fillId="2" borderId="0" xfId="0" applyNumberFormat="1" applyFont="1" applyFill="1" applyAlignment="1">
      <alignment wrapText="1"/>
    </xf>
    <xf numFmtId="165" fontId="2" fillId="2" borderId="0" xfId="0" applyNumberFormat="1" applyFont="1" applyFill="1" applyAlignment="1">
      <alignment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1" fillId="2" borderId="5" xfId="0" applyNumberFormat="1" applyFont="1" applyFill="1" applyBorder="1" applyAlignment="1">
      <alignment horizontal="justify" vertical="top" wrapText="1"/>
    </xf>
    <xf numFmtId="165" fontId="3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5" fontId="3" fillId="2" borderId="0" xfId="0" applyNumberFormat="1" applyFont="1" applyFill="1" applyAlignment="1">
      <alignment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justify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7" fontId="7" fillId="4" borderId="1" xfId="2" applyNumberFormat="1" applyFont="1" applyFill="1" applyBorder="1" applyAlignment="1">
      <alignment horizontal="center" vertical="top" wrapText="1"/>
    </xf>
    <xf numFmtId="167" fontId="7" fillId="2" borderId="1" xfId="2" applyNumberFormat="1" applyFont="1" applyFill="1" applyBorder="1" applyAlignment="1">
      <alignment horizontal="center" vertical="top" wrapText="1"/>
    </xf>
    <xf numFmtId="167" fontId="8" fillId="2" borderId="1" xfId="2" applyNumberFormat="1" applyFont="1" applyFill="1" applyBorder="1" applyAlignment="1">
      <alignment horizontal="center" vertical="top" wrapText="1"/>
    </xf>
    <xf numFmtId="167" fontId="8" fillId="2" borderId="5" xfId="2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1" fillId="2" borderId="7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18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Y262"/>
  <sheetViews>
    <sheetView tabSelected="1" view="pageBreakPreview" zoomScale="90" zoomScaleNormal="60" zoomScaleSheetLayoutView="90" workbookViewId="0">
      <pane ySplit="5" topLeftCell="A6" activePane="bottomLeft" state="frozen"/>
      <selection pane="bottomLeft" activeCell="A4" sqref="A4:E4"/>
    </sheetView>
  </sheetViews>
  <sheetFormatPr defaultRowHeight="15.75" x14ac:dyDescent="0.25"/>
  <cols>
    <col min="1" max="1" width="4.5703125" style="3" customWidth="1"/>
    <col min="2" max="2" width="4" style="3" customWidth="1"/>
    <col min="3" max="4" width="4.7109375" style="3" customWidth="1"/>
    <col min="5" max="5" width="6.140625" style="3" customWidth="1"/>
    <col min="6" max="6" width="55.7109375" style="6" customWidth="1"/>
    <col min="7" max="7" width="32.28515625" style="19" customWidth="1"/>
    <col min="8" max="8" width="32.28515625" style="20" customWidth="1"/>
    <col min="9" max="9" width="29.140625" style="1" customWidth="1"/>
    <col min="10" max="10" width="22.28515625" style="2" customWidth="1"/>
    <col min="11" max="11" width="17.7109375" style="2" customWidth="1"/>
    <col min="12" max="251" width="9.140625" style="2"/>
    <col min="252" max="252" width="28.85546875" style="2" customWidth="1"/>
    <col min="253" max="253" width="10.140625" style="2" customWidth="1"/>
    <col min="254" max="259" width="12.140625" style="2" customWidth="1"/>
    <col min="260" max="260" width="22.28515625" style="2" customWidth="1"/>
    <col min="261" max="507" width="9.140625" style="2"/>
    <col min="508" max="508" width="28.85546875" style="2" customWidth="1"/>
    <col min="509" max="509" width="10.140625" style="2" customWidth="1"/>
    <col min="510" max="515" width="12.140625" style="2" customWidth="1"/>
    <col min="516" max="516" width="22.28515625" style="2" customWidth="1"/>
    <col min="517" max="763" width="9.140625" style="2"/>
    <col min="764" max="764" width="28.85546875" style="2" customWidth="1"/>
    <col min="765" max="765" width="10.140625" style="2" customWidth="1"/>
    <col min="766" max="771" width="12.140625" style="2" customWidth="1"/>
    <col min="772" max="772" width="22.28515625" style="2" customWidth="1"/>
    <col min="773" max="1019" width="9.140625" style="2"/>
    <col min="1020" max="1020" width="28.85546875" style="2" customWidth="1"/>
    <col min="1021" max="1021" width="10.140625" style="2" customWidth="1"/>
    <col min="1022" max="1027" width="12.140625" style="2" customWidth="1"/>
    <col min="1028" max="1028" width="22.28515625" style="2" customWidth="1"/>
    <col min="1029" max="1275" width="9.140625" style="2"/>
    <col min="1276" max="1276" width="28.85546875" style="2" customWidth="1"/>
    <col min="1277" max="1277" width="10.140625" style="2" customWidth="1"/>
    <col min="1278" max="1283" width="12.140625" style="2" customWidth="1"/>
    <col min="1284" max="1284" width="22.28515625" style="2" customWidth="1"/>
    <col min="1285" max="1531" width="9.140625" style="2"/>
    <col min="1532" max="1532" width="28.85546875" style="2" customWidth="1"/>
    <col min="1533" max="1533" width="10.140625" style="2" customWidth="1"/>
    <col min="1534" max="1539" width="12.140625" style="2" customWidth="1"/>
    <col min="1540" max="1540" width="22.28515625" style="2" customWidth="1"/>
    <col min="1541" max="1787" width="9.140625" style="2"/>
    <col min="1788" max="1788" width="28.85546875" style="2" customWidth="1"/>
    <col min="1789" max="1789" width="10.140625" style="2" customWidth="1"/>
    <col min="1790" max="1795" width="12.140625" style="2" customWidth="1"/>
    <col min="1796" max="1796" width="22.28515625" style="2" customWidth="1"/>
    <col min="1797" max="2043" width="9.140625" style="2"/>
    <col min="2044" max="2044" width="28.85546875" style="2" customWidth="1"/>
    <col min="2045" max="2045" width="10.140625" style="2" customWidth="1"/>
    <col min="2046" max="2051" width="12.140625" style="2" customWidth="1"/>
    <col min="2052" max="2052" width="22.28515625" style="2" customWidth="1"/>
    <col min="2053" max="2299" width="9.140625" style="2"/>
    <col min="2300" max="2300" width="28.85546875" style="2" customWidth="1"/>
    <col min="2301" max="2301" width="10.140625" style="2" customWidth="1"/>
    <col min="2302" max="2307" width="12.140625" style="2" customWidth="1"/>
    <col min="2308" max="2308" width="22.28515625" style="2" customWidth="1"/>
    <col min="2309" max="2555" width="9.140625" style="2"/>
    <col min="2556" max="2556" width="28.85546875" style="2" customWidth="1"/>
    <col min="2557" max="2557" width="10.140625" style="2" customWidth="1"/>
    <col min="2558" max="2563" width="12.140625" style="2" customWidth="1"/>
    <col min="2564" max="2564" width="22.28515625" style="2" customWidth="1"/>
    <col min="2565" max="2811" width="9.140625" style="2"/>
    <col min="2812" max="2812" width="28.85546875" style="2" customWidth="1"/>
    <col min="2813" max="2813" width="10.140625" style="2" customWidth="1"/>
    <col min="2814" max="2819" width="12.140625" style="2" customWidth="1"/>
    <col min="2820" max="2820" width="22.28515625" style="2" customWidth="1"/>
    <col min="2821" max="3067" width="9.140625" style="2"/>
    <col min="3068" max="3068" width="28.85546875" style="2" customWidth="1"/>
    <col min="3069" max="3069" width="10.140625" style="2" customWidth="1"/>
    <col min="3070" max="3075" width="12.140625" style="2" customWidth="1"/>
    <col min="3076" max="3076" width="22.28515625" style="2" customWidth="1"/>
    <col min="3077" max="3323" width="9.140625" style="2"/>
    <col min="3324" max="3324" width="28.85546875" style="2" customWidth="1"/>
    <col min="3325" max="3325" width="10.140625" style="2" customWidth="1"/>
    <col min="3326" max="3331" width="12.140625" style="2" customWidth="1"/>
    <col min="3332" max="3332" width="22.28515625" style="2" customWidth="1"/>
    <col min="3333" max="3579" width="9.140625" style="2"/>
    <col min="3580" max="3580" width="28.85546875" style="2" customWidth="1"/>
    <col min="3581" max="3581" width="10.140625" style="2" customWidth="1"/>
    <col min="3582" max="3587" width="12.140625" style="2" customWidth="1"/>
    <col min="3588" max="3588" width="22.28515625" style="2" customWidth="1"/>
    <col min="3589" max="3835" width="9.140625" style="2"/>
    <col min="3836" max="3836" width="28.85546875" style="2" customWidth="1"/>
    <col min="3837" max="3837" width="10.140625" style="2" customWidth="1"/>
    <col min="3838" max="3843" width="12.140625" style="2" customWidth="1"/>
    <col min="3844" max="3844" width="22.28515625" style="2" customWidth="1"/>
    <col min="3845" max="4091" width="9.140625" style="2"/>
    <col min="4092" max="4092" width="28.85546875" style="2" customWidth="1"/>
    <col min="4093" max="4093" width="10.140625" style="2" customWidth="1"/>
    <col min="4094" max="4099" width="12.140625" style="2" customWidth="1"/>
    <col min="4100" max="4100" width="22.28515625" style="2" customWidth="1"/>
    <col min="4101" max="4347" width="9.140625" style="2"/>
    <col min="4348" max="4348" width="28.85546875" style="2" customWidth="1"/>
    <col min="4349" max="4349" width="10.140625" style="2" customWidth="1"/>
    <col min="4350" max="4355" width="12.140625" style="2" customWidth="1"/>
    <col min="4356" max="4356" width="22.28515625" style="2" customWidth="1"/>
    <col min="4357" max="4603" width="9.140625" style="2"/>
    <col min="4604" max="4604" width="28.85546875" style="2" customWidth="1"/>
    <col min="4605" max="4605" width="10.140625" style="2" customWidth="1"/>
    <col min="4606" max="4611" width="12.140625" style="2" customWidth="1"/>
    <col min="4612" max="4612" width="22.28515625" style="2" customWidth="1"/>
    <col min="4613" max="4859" width="9.140625" style="2"/>
    <col min="4860" max="4860" width="28.85546875" style="2" customWidth="1"/>
    <col min="4861" max="4861" width="10.140625" style="2" customWidth="1"/>
    <col min="4862" max="4867" width="12.140625" style="2" customWidth="1"/>
    <col min="4868" max="4868" width="22.28515625" style="2" customWidth="1"/>
    <col min="4869" max="5115" width="9.140625" style="2"/>
    <col min="5116" max="5116" width="28.85546875" style="2" customWidth="1"/>
    <col min="5117" max="5117" width="10.140625" style="2" customWidth="1"/>
    <col min="5118" max="5123" width="12.140625" style="2" customWidth="1"/>
    <col min="5124" max="5124" width="22.28515625" style="2" customWidth="1"/>
    <col min="5125" max="5371" width="9.140625" style="2"/>
    <col min="5372" max="5372" width="28.85546875" style="2" customWidth="1"/>
    <col min="5373" max="5373" width="10.140625" style="2" customWidth="1"/>
    <col min="5374" max="5379" width="12.140625" style="2" customWidth="1"/>
    <col min="5380" max="5380" width="22.28515625" style="2" customWidth="1"/>
    <col min="5381" max="5627" width="9.140625" style="2"/>
    <col min="5628" max="5628" width="28.85546875" style="2" customWidth="1"/>
    <col min="5629" max="5629" width="10.140625" style="2" customWidth="1"/>
    <col min="5630" max="5635" width="12.140625" style="2" customWidth="1"/>
    <col min="5636" max="5636" width="22.28515625" style="2" customWidth="1"/>
    <col min="5637" max="5883" width="9.140625" style="2"/>
    <col min="5884" max="5884" width="28.85546875" style="2" customWidth="1"/>
    <col min="5885" max="5885" width="10.140625" style="2" customWidth="1"/>
    <col min="5886" max="5891" width="12.140625" style="2" customWidth="1"/>
    <col min="5892" max="5892" width="22.28515625" style="2" customWidth="1"/>
    <col min="5893" max="6139" width="9.140625" style="2"/>
    <col min="6140" max="6140" width="28.85546875" style="2" customWidth="1"/>
    <col min="6141" max="6141" width="10.140625" style="2" customWidth="1"/>
    <col min="6142" max="6147" width="12.140625" style="2" customWidth="1"/>
    <col min="6148" max="6148" width="22.28515625" style="2" customWidth="1"/>
    <col min="6149" max="6395" width="9.140625" style="2"/>
    <col min="6396" max="6396" width="28.85546875" style="2" customWidth="1"/>
    <col min="6397" max="6397" width="10.140625" style="2" customWidth="1"/>
    <col min="6398" max="6403" width="12.140625" style="2" customWidth="1"/>
    <col min="6404" max="6404" width="22.28515625" style="2" customWidth="1"/>
    <col min="6405" max="6651" width="9.140625" style="2"/>
    <col min="6652" max="6652" width="28.85546875" style="2" customWidth="1"/>
    <col min="6653" max="6653" width="10.140625" style="2" customWidth="1"/>
    <col min="6654" max="6659" width="12.140625" style="2" customWidth="1"/>
    <col min="6660" max="6660" width="22.28515625" style="2" customWidth="1"/>
    <col min="6661" max="6907" width="9.140625" style="2"/>
    <col min="6908" max="6908" width="28.85546875" style="2" customWidth="1"/>
    <col min="6909" max="6909" width="10.140625" style="2" customWidth="1"/>
    <col min="6910" max="6915" width="12.140625" style="2" customWidth="1"/>
    <col min="6916" max="6916" width="22.28515625" style="2" customWidth="1"/>
    <col min="6917" max="7163" width="9.140625" style="2"/>
    <col min="7164" max="7164" width="28.85546875" style="2" customWidth="1"/>
    <col min="7165" max="7165" width="10.140625" style="2" customWidth="1"/>
    <col min="7166" max="7171" width="12.140625" style="2" customWidth="1"/>
    <col min="7172" max="7172" width="22.28515625" style="2" customWidth="1"/>
    <col min="7173" max="7419" width="9.140625" style="2"/>
    <col min="7420" max="7420" width="28.85546875" style="2" customWidth="1"/>
    <col min="7421" max="7421" width="10.140625" style="2" customWidth="1"/>
    <col min="7422" max="7427" width="12.140625" style="2" customWidth="1"/>
    <col min="7428" max="7428" width="22.28515625" style="2" customWidth="1"/>
    <col min="7429" max="7675" width="9.140625" style="2"/>
    <col min="7676" max="7676" width="28.85546875" style="2" customWidth="1"/>
    <col min="7677" max="7677" width="10.140625" style="2" customWidth="1"/>
    <col min="7678" max="7683" width="12.140625" style="2" customWidth="1"/>
    <col min="7684" max="7684" width="22.28515625" style="2" customWidth="1"/>
    <col min="7685" max="7931" width="9.140625" style="2"/>
    <col min="7932" max="7932" width="28.85546875" style="2" customWidth="1"/>
    <col min="7933" max="7933" width="10.140625" style="2" customWidth="1"/>
    <col min="7934" max="7939" width="12.140625" style="2" customWidth="1"/>
    <col min="7940" max="7940" width="22.28515625" style="2" customWidth="1"/>
    <col min="7941" max="8187" width="9.140625" style="2"/>
    <col min="8188" max="8188" width="28.85546875" style="2" customWidth="1"/>
    <col min="8189" max="8189" width="10.140625" style="2" customWidth="1"/>
    <col min="8190" max="8195" width="12.140625" style="2" customWidth="1"/>
    <col min="8196" max="8196" width="22.28515625" style="2" customWidth="1"/>
    <col min="8197" max="8443" width="9.140625" style="2"/>
    <col min="8444" max="8444" width="28.85546875" style="2" customWidth="1"/>
    <col min="8445" max="8445" width="10.140625" style="2" customWidth="1"/>
    <col min="8446" max="8451" width="12.140625" style="2" customWidth="1"/>
    <col min="8452" max="8452" width="22.28515625" style="2" customWidth="1"/>
    <col min="8453" max="8699" width="9.140625" style="2"/>
    <col min="8700" max="8700" width="28.85546875" style="2" customWidth="1"/>
    <col min="8701" max="8701" width="10.140625" style="2" customWidth="1"/>
    <col min="8702" max="8707" width="12.140625" style="2" customWidth="1"/>
    <col min="8708" max="8708" width="22.28515625" style="2" customWidth="1"/>
    <col min="8709" max="8955" width="9.140625" style="2"/>
    <col min="8956" max="8956" width="28.85546875" style="2" customWidth="1"/>
    <col min="8957" max="8957" width="10.140625" style="2" customWidth="1"/>
    <col min="8958" max="8963" width="12.140625" style="2" customWidth="1"/>
    <col min="8964" max="8964" width="22.28515625" style="2" customWidth="1"/>
    <col min="8965" max="9211" width="9.140625" style="2"/>
    <col min="9212" max="9212" width="28.85546875" style="2" customWidth="1"/>
    <col min="9213" max="9213" width="10.140625" style="2" customWidth="1"/>
    <col min="9214" max="9219" width="12.140625" style="2" customWidth="1"/>
    <col min="9220" max="9220" width="22.28515625" style="2" customWidth="1"/>
    <col min="9221" max="9467" width="9.140625" style="2"/>
    <col min="9468" max="9468" width="28.85546875" style="2" customWidth="1"/>
    <col min="9469" max="9469" width="10.140625" style="2" customWidth="1"/>
    <col min="9470" max="9475" width="12.140625" style="2" customWidth="1"/>
    <col min="9476" max="9476" width="22.28515625" style="2" customWidth="1"/>
    <col min="9477" max="9723" width="9.140625" style="2"/>
    <col min="9724" max="9724" width="28.85546875" style="2" customWidth="1"/>
    <col min="9725" max="9725" width="10.140625" style="2" customWidth="1"/>
    <col min="9726" max="9731" width="12.140625" style="2" customWidth="1"/>
    <col min="9732" max="9732" width="22.28515625" style="2" customWidth="1"/>
    <col min="9733" max="9979" width="9.140625" style="2"/>
    <col min="9980" max="9980" width="28.85546875" style="2" customWidth="1"/>
    <col min="9981" max="9981" width="10.140625" style="2" customWidth="1"/>
    <col min="9982" max="9987" width="12.140625" style="2" customWidth="1"/>
    <col min="9988" max="9988" width="22.28515625" style="2" customWidth="1"/>
    <col min="9989" max="10235" width="9.140625" style="2"/>
    <col min="10236" max="10236" width="28.85546875" style="2" customWidth="1"/>
    <col min="10237" max="10237" width="10.140625" style="2" customWidth="1"/>
    <col min="10238" max="10243" width="12.140625" style="2" customWidth="1"/>
    <col min="10244" max="10244" width="22.28515625" style="2" customWidth="1"/>
    <col min="10245" max="10491" width="9.140625" style="2"/>
    <col min="10492" max="10492" width="28.85546875" style="2" customWidth="1"/>
    <col min="10493" max="10493" width="10.140625" style="2" customWidth="1"/>
    <col min="10494" max="10499" width="12.140625" style="2" customWidth="1"/>
    <col min="10500" max="10500" width="22.28515625" style="2" customWidth="1"/>
    <col min="10501" max="10747" width="9.140625" style="2"/>
    <col min="10748" max="10748" width="28.85546875" style="2" customWidth="1"/>
    <col min="10749" max="10749" width="10.140625" style="2" customWidth="1"/>
    <col min="10750" max="10755" width="12.140625" style="2" customWidth="1"/>
    <col min="10756" max="10756" width="22.28515625" style="2" customWidth="1"/>
    <col min="10757" max="11003" width="9.140625" style="2"/>
    <col min="11004" max="11004" width="28.85546875" style="2" customWidth="1"/>
    <col min="11005" max="11005" width="10.140625" style="2" customWidth="1"/>
    <col min="11006" max="11011" width="12.140625" style="2" customWidth="1"/>
    <col min="11012" max="11012" width="22.28515625" style="2" customWidth="1"/>
    <col min="11013" max="11259" width="9.140625" style="2"/>
    <col min="11260" max="11260" width="28.85546875" style="2" customWidth="1"/>
    <col min="11261" max="11261" width="10.140625" style="2" customWidth="1"/>
    <col min="11262" max="11267" width="12.140625" style="2" customWidth="1"/>
    <col min="11268" max="11268" width="22.28515625" style="2" customWidth="1"/>
    <col min="11269" max="11515" width="9.140625" style="2"/>
    <col min="11516" max="11516" width="28.85546875" style="2" customWidth="1"/>
    <col min="11517" max="11517" width="10.140625" style="2" customWidth="1"/>
    <col min="11518" max="11523" width="12.140625" style="2" customWidth="1"/>
    <col min="11524" max="11524" width="22.28515625" style="2" customWidth="1"/>
    <col min="11525" max="11771" width="9.140625" style="2"/>
    <col min="11772" max="11772" width="28.85546875" style="2" customWidth="1"/>
    <col min="11773" max="11773" width="10.140625" style="2" customWidth="1"/>
    <col min="11774" max="11779" width="12.140625" style="2" customWidth="1"/>
    <col min="11780" max="11780" width="22.28515625" style="2" customWidth="1"/>
    <col min="11781" max="12027" width="9.140625" style="2"/>
    <col min="12028" max="12028" width="28.85546875" style="2" customWidth="1"/>
    <col min="12029" max="12029" width="10.140625" style="2" customWidth="1"/>
    <col min="12030" max="12035" width="12.140625" style="2" customWidth="1"/>
    <col min="12036" max="12036" width="22.28515625" style="2" customWidth="1"/>
    <col min="12037" max="12283" width="9.140625" style="2"/>
    <col min="12284" max="12284" width="28.85546875" style="2" customWidth="1"/>
    <col min="12285" max="12285" width="10.140625" style="2" customWidth="1"/>
    <col min="12286" max="12291" width="12.140625" style="2" customWidth="1"/>
    <col min="12292" max="12292" width="22.28515625" style="2" customWidth="1"/>
    <col min="12293" max="12539" width="9.140625" style="2"/>
    <col min="12540" max="12540" width="28.85546875" style="2" customWidth="1"/>
    <col min="12541" max="12541" width="10.140625" style="2" customWidth="1"/>
    <col min="12542" max="12547" width="12.140625" style="2" customWidth="1"/>
    <col min="12548" max="12548" width="22.28515625" style="2" customWidth="1"/>
    <col min="12549" max="12795" width="9.140625" style="2"/>
    <col min="12796" max="12796" width="28.85546875" style="2" customWidth="1"/>
    <col min="12797" max="12797" width="10.140625" style="2" customWidth="1"/>
    <col min="12798" max="12803" width="12.140625" style="2" customWidth="1"/>
    <col min="12804" max="12804" width="22.28515625" style="2" customWidth="1"/>
    <col min="12805" max="13051" width="9.140625" style="2"/>
    <col min="13052" max="13052" width="28.85546875" style="2" customWidth="1"/>
    <col min="13053" max="13053" width="10.140625" style="2" customWidth="1"/>
    <col min="13054" max="13059" width="12.140625" style="2" customWidth="1"/>
    <col min="13060" max="13060" width="22.28515625" style="2" customWidth="1"/>
    <col min="13061" max="13307" width="9.140625" style="2"/>
    <col min="13308" max="13308" width="28.85546875" style="2" customWidth="1"/>
    <col min="13309" max="13309" width="10.140625" style="2" customWidth="1"/>
    <col min="13310" max="13315" width="12.140625" style="2" customWidth="1"/>
    <col min="13316" max="13316" width="22.28515625" style="2" customWidth="1"/>
    <col min="13317" max="13563" width="9.140625" style="2"/>
    <col min="13564" max="13564" width="28.85546875" style="2" customWidth="1"/>
    <col min="13565" max="13565" width="10.140625" style="2" customWidth="1"/>
    <col min="13566" max="13571" width="12.140625" style="2" customWidth="1"/>
    <col min="13572" max="13572" width="22.28515625" style="2" customWidth="1"/>
    <col min="13573" max="13819" width="9.140625" style="2"/>
    <col min="13820" max="13820" width="28.85546875" style="2" customWidth="1"/>
    <col min="13821" max="13821" width="10.140625" style="2" customWidth="1"/>
    <col min="13822" max="13827" width="12.140625" style="2" customWidth="1"/>
    <col min="13828" max="13828" width="22.28515625" style="2" customWidth="1"/>
    <col min="13829" max="14075" width="9.140625" style="2"/>
    <col min="14076" max="14076" width="28.85546875" style="2" customWidth="1"/>
    <col min="14077" max="14077" width="10.140625" style="2" customWidth="1"/>
    <col min="14078" max="14083" width="12.140625" style="2" customWidth="1"/>
    <col min="14084" max="14084" width="22.28515625" style="2" customWidth="1"/>
    <col min="14085" max="14331" width="9.140625" style="2"/>
    <col min="14332" max="14332" width="28.85546875" style="2" customWidth="1"/>
    <col min="14333" max="14333" width="10.140625" style="2" customWidth="1"/>
    <col min="14334" max="14339" width="12.140625" style="2" customWidth="1"/>
    <col min="14340" max="14340" width="22.28515625" style="2" customWidth="1"/>
    <col min="14341" max="14587" width="9.140625" style="2"/>
    <col min="14588" max="14588" width="28.85546875" style="2" customWidth="1"/>
    <col min="14589" max="14589" width="10.140625" style="2" customWidth="1"/>
    <col min="14590" max="14595" width="12.140625" style="2" customWidth="1"/>
    <col min="14596" max="14596" width="22.28515625" style="2" customWidth="1"/>
    <col min="14597" max="14843" width="9.140625" style="2"/>
    <col min="14844" max="14844" width="28.85546875" style="2" customWidth="1"/>
    <col min="14845" max="14845" width="10.140625" style="2" customWidth="1"/>
    <col min="14846" max="14851" width="12.140625" style="2" customWidth="1"/>
    <col min="14852" max="14852" width="22.28515625" style="2" customWidth="1"/>
    <col min="14853" max="15099" width="9.140625" style="2"/>
    <col min="15100" max="15100" width="28.85546875" style="2" customWidth="1"/>
    <col min="15101" max="15101" width="10.140625" style="2" customWidth="1"/>
    <col min="15102" max="15107" width="12.140625" style="2" customWidth="1"/>
    <col min="15108" max="15108" width="22.28515625" style="2" customWidth="1"/>
    <col min="15109" max="15355" width="9.140625" style="2"/>
    <col min="15356" max="15356" width="28.85546875" style="2" customWidth="1"/>
    <col min="15357" max="15357" width="10.140625" style="2" customWidth="1"/>
    <col min="15358" max="15363" width="12.140625" style="2" customWidth="1"/>
    <col min="15364" max="15364" width="22.28515625" style="2" customWidth="1"/>
    <col min="15365" max="15611" width="9.140625" style="2"/>
    <col min="15612" max="15612" width="28.85546875" style="2" customWidth="1"/>
    <col min="15613" max="15613" width="10.140625" style="2" customWidth="1"/>
    <col min="15614" max="15619" width="12.140625" style="2" customWidth="1"/>
    <col min="15620" max="15620" width="22.28515625" style="2" customWidth="1"/>
    <col min="15621" max="15867" width="9.140625" style="2"/>
    <col min="15868" max="15868" width="28.85546875" style="2" customWidth="1"/>
    <col min="15869" max="15869" width="10.140625" style="2" customWidth="1"/>
    <col min="15870" max="15875" width="12.140625" style="2" customWidth="1"/>
    <col min="15876" max="15876" width="22.28515625" style="2" customWidth="1"/>
    <col min="15877" max="16123" width="9.140625" style="2"/>
    <col min="16124" max="16124" width="28.85546875" style="2" customWidth="1"/>
    <col min="16125" max="16125" width="10.140625" style="2" customWidth="1"/>
    <col min="16126" max="16131" width="12.140625" style="2" customWidth="1"/>
    <col min="16132" max="16132" width="22.28515625" style="2" customWidth="1"/>
    <col min="16133" max="16384" width="9.140625" style="2"/>
  </cols>
  <sheetData>
    <row r="1" spans="1:12" x14ac:dyDescent="0.25">
      <c r="A1" s="68" t="s">
        <v>45</v>
      </c>
      <c r="B1" s="69"/>
      <c r="C1" s="69"/>
      <c r="D1" s="69"/>
      <c r="E1" s="69"/>
      <c r="F1" s="69"/>
      <c r="G1" s="69"/>
      <c r="H1" s="69"/>
      <c r="I1" s="69"/>
    </row>
    <row r="2" spans="1:12" s="1" customFormat="1" ht="49.5" customHeight="1" x14ac:dyDescent="0.25">
      <c r="A2" s="73" t="s">
        <v>40</v>
      </c>
      <c r="B2" s="73"/>
      <c r="C2" s="73"/>
      <c r="D2" s="73"/>
      <c r="E2" s="73"/>
      <c r="F2" s="73"/>
      <c r="G2" s="73"/>
      <c r="H2" s="73"/>
      <c r="I2" s="73"/>
    </row>
    <row r="3" spans="1:12" s="1" customFormat="1" ht="22.5" customHeight="1" x14ac:dyDescent="0.25">
      <c r="A3" s="50"/>
      <c r="B3" s="50"/>
      <c r="C3" s="50"/>
      <c r="D3" s="50"/>
      <c r="E3" s="50"/>
      <c r="F3" s="50"/>
      <c r="G3" s="50"/>
      <c r="H3" s="50"/>
      <c r="I3" s="50"/>
    </row>
    <row r="4" spans="1:12" s="3" customFormat="1" ht="30.75" customHeight="1" x14ac:dyDescent="0.25">
      <c r="A4" s="71" t="s">
        <v>0</v>
      </c>
      <c r="B4" s="71"/>
      <c r="C4" s="71"/>
      <c r="D4" s="71"/>
      <c r="E4" s="71"/>
      <c r="F4" s="71" t="s">
        <v>39</v>
      </c>
      <c r="G4" s="71" t="s">
        <v>105</v>
      </c>
      <c r="H4" s="71" t="s">
        <v>106</v>
      </c>
      <c r="I4" s="71" t="s">
        <v>41</v>
      </c>
    </row>
    <row r="5" spans="1:12" s="3" customFormat="1" ht="51.75" customHeight="1" x14ac:dyDescent="0.25">
      <c r="A5" s="51" t="s">
        <v>1</v>
      </c>
      <c r="B5" s="51" t="s">
        <v>2</v>
      </c>
      <c r="C5" s="51" t="s">
        <v>3</v>
      </c>
      <c r="D5" s="51" t="s">
        <v>4</v>
      </c>
      <c r="E5" s="51" t="s">
        <v>38</v>
      </c>
      <c r="F5" s="71"/>
      <c r="G5" s="71"/>
      <c r="H5" s="71"/>
      <c r="I5" s="71"/>
    </row>
    <row r="6" spans="1:12" s="3" customFormat="1" ht="21.75" customHeight="1" x14ac:dyDescent="0.25">
      <c r="A6" s="61">
        <v>1</v>
      </c>
      <c r="B6" s="62"/>
      <c r="C6" s="62"/>
      <c r="D6" s="62"/>
      <c r="E6" s="63"/>
      <c r="F6" s="5">
        <v>2</v>
      </c>
      <c r="G6" s="74">
        <v>3</v>
      </c>
      <c r="H6" s="75"/>
      <c r="I6" s="5">
        <v>4</v>
      </c>
    </row>
    <row r="7" spans="1:12" s="3" customFormat="1" ht="45.75" customHeight="1" x14ac:dyDescent="0.25">
      <c r="A7" s="72" t="s">
        <v>7</v>
      </c>
      <c r="B7" s="10" t="s">
        <v>6</v>
      </c>
      <c r="C7" s="10" t="s">
        <v>6</v>
      </c>
      <c r="D7" s="10" t="s">
        <v>6</v>
      </c>
      <c r="E7" s="10"/>
      <c r="F7" s="11" t="s">
        <v>42</v>
      </c>
      <c r="G7" s="56">
        <f>G8+G24+G51+G55+G58+G61+G69+G83</f>
        <v>7215720.4199999999</v>
      </c>
      <c r="H7" s="56">
        <f>H8+H24+H51+H55+H58+H61+H69+H83</f>
        <v>7207853.6799999997</v>
      </c>
      <c r="I7" s="9"/>
      <c r="J7" s="43"/>
    </row>
    <row r="8" spans="1:12" s="3" customFormat="1" ht="57.75" customHeight="1" x14ac:dyDescent="0.25">
      <c r="A8" s="72"/>
      <c r="B8" s="65" t="s">
        <v>7</v>
      </c>
      <c r="C8" s="10" t="s">
        <v>6</v>
      </c>
      <c r="D8" s="10" t="s">
        <v>6</v>
      </c>
      <c r="E8" s="10"/>
      <c r="F8" s="11" t="s">
        <v>46</v>
      </c>
      <c r="G8" s="56">
        <f>G9+G14+G18+G22</f>
        <v>958017.08000000007</v>
      </c>
      <c r="H8" s="56">
        <f>H9+H14+H18+H22</f>
        <v>954762.44</v>
      </c>
      <c r="I8" s="9"/>
      <c r="J8" s="43"/>
      <c r="K8" s="43"/>
      <c r="L8" s="43"/>
    </row>
    <row r="9" spans="1:12" s="3" customFormat="1" ht="66.75" customHeight="1" x14ac:dyDescent="0.25">
      <c r="A9" s="72"/>
      <c r="B9" s="66"/>
      <c r="C9" s="65" t="s">
        <v>7</v>
      </c>
      <c r="D9" s="10" t="s">
        <v>6</v>
      </c>
      <c r="E9" s="10" t="s">
        <v>26</v>
      </c>
      <c r="F9" s="26" t="s">
        <v>49</v>
      </c>
      <c r="G9" s="57">
        <f>G10+G11+G12+G13</f>
        <v>48653.359999999993</v>
      </c>
      <c r="H9" s="57">
        <f>H10+H11+H12+H13</f>
        <v>48652.789999999994</v>
      </c>
      <c r="I9" s="7"/>
    </row>
    <row r="10" spans="1:12" s="3" customFormat="1" ht="103.5" customHeight="1" x14ac:dyDescent="0.25">
      <c r="A10" s="72"/>
      <c r="B10" s="66"/>
      <c r="C10" s="66"/>
      <c r="D10" s="10" t="s">
        <v>7</v>
      </c>
      <c r="E10" s="10" t="s">
        <v>26</v>
      </c>
      <c r="F10" s="29" t="s">
        <v>47</v>
      </c>
      <c r="G10" s="58">
        <v>133.35</v>
      </c>
      <c r="H10" s="58">
        <v>133.31</v>
      </c>
      <c r="I10" s="64"/>
    </row>
    <row r="11" spans="1:12" s="3" customFormat="1" ht="50.25" customHeight="1" x14ac:dyDescent="0.25">
      <c r="A11" s="72"/>
      <c r="B11" s="66"/>
      <c r="C11" s="66"/>
      <c r="D11" s="33" t="s">
        <v>8</v>
      </c>
      <c r="E11" s="10" t="s">
        <v>26</v>
      </c>
      <c r="F11" s="28" t="s">
        <v>96</v>
      </c>
      <c r="G11" s="58">
        <v>46250.85</v>
      </c>
      <c r="H11" s="58">
        <v>46250.34</v>
      </c>
      <c r="I11" s="64"/>
    </row>
    <row r="12" spans="1:12" s="3" customFormat="1" ht="30" customHeight="1" x14ac:dyDescent="0.25">
      <c r="A12" s="72"/>
      <c r="B12" s="66"/>
      <c r="C12" s="66"/>
      <c r="D12" s="65" t="s">
        <v>9</v>
      </c>
      <c r="E12" s="10" t="s">
        <v>26</v>
      </c>
      <c r="F12" s="76" t="s">
        <v>48</v>
      </c>
      <c r="G12" s="58">
        <v>55.06</v>
      </c>
      <c r="H12" s="58">
        <v>55.06</v>
      </c>
      <c r="I12" s="7"/>
    </row>
    <row r="13" spans="1:12" s="3" customFormat="1" ht="30" customHeight="1" x14ac:dyDescent="0.25">
      <c r="A13" s="72"/>
      <c r="B13" s="66"/>
      <c r="C13" s="67"/>
      <c r="D13" s="67"/>
      <c r="E13" s="35" t="s">
        <v>18</v>
      </c>
      <c r="F13" s="77"/>
      <c r="G13" s="58">
        <v>2214.1</v>
      </c>
      <c r="H13" s="58">
        <v>2214.08</v>
      </c>
      <c r="I13" s="7"/>
    </row>
    <row r="14" spans="1:12" ht="54" customHeight="1" x14ac:dyDescent="0.25">
      <c r="A14" s="72"/>
      <c r="B14" s="66"/>
      <c r="C14" s="65" t="s">
        <v>8</v>
      </c>
      <c r="D14" s="33" t="s">
        <v>6</v>
      </c>
      <c r="E14" s="10" t="s">
        <v>26</v>
      </c>
      <c r="F14" s="31" t="s">
        <v>50</v>
      </c>
      <c r="G14" s="57">
        <f>G15+G17+G16</f>
        <v>176231.29</v>
      </c>
      <c r="H14" s="57">
        <f>H15+H17+H16</f>
        <v>176230.25</v>
      </c>
      <c r="I14" s="7"/>
    </row>
    <row r="15" spans="1:12" ht="118.5" customHeight="1" x14ac:dyDescent="0.25">
      <c r="A15" s="72"/>
      <c r="B15" s="66"/>
      <c r="C15" s="67"/>
      <c r="D15" s="41" t="s">
        <v>10</v>
      </c>
      <c r="E15" s="10" t="s">
        <v>26</v>
      </c>
      <c r="F15" s="42" t="s">
        <v>51</v>
      </c>
      <c r="G15" s="58">
        <v>49120.66</v>
      </c>
      <c r="H15" s="58">
        <v>49119.62</v>
      </c>
      <c r="I15" s="7"/>
    </row>
    <row r="16" spans="1:12" ht="36" customHeight="1" x14ac:dyDescent="0.25">
      <c r="A16" s="72"/>
      <c r="B16" s="66"/>
      <c r="C16" s="48"/>
      <c r="D16" s="65" t="s">
        <v>11</v>
      </c>
      <c r="E16" s="49" t="s">
        <v>26</v>
      </c>
      <c r="F16" s="79" t="s">
        <v>109</v>
      </c>
      <c r="G16" s="58">
        <v>6355.53</v>
      </c>
      <c r="H16" s="58">
        <v>6355.53</v>
      </c>
      <c r="I16" s="7"/>
    </row>
    <row r="17" spans="1:12" ht="35.25" customHeight="1" x14ac:dyDescent="0.25">
      <c r="A17" s="72"/>
      <c r="B17" s="66"/>
      <c r="C17" s="45"/>
      <c r="D17" s="67"/>
      <c r="E17" s="46" t="s">
        <v>17</v>
      </c>
      <c r="F17" s="80"/>
      <c r="G17" s="58">
        <v>120755.1</v>
      </c>
      <c r="H17" s="58">
        <v>120755.1</v>
      </c>
      <c r="I17" s="7"/>
    </row>
    <row r="18" spans="1:12" ht="96" customHeight="1" x14ac:dyDescent="0.25">
      <c r="A18" s="72"/>
      <c r="B18" s="66"/>
      <c r="C18" s="65" t="s">
        <v>9</v>
      </c>
      <c r="D18" s="33" t="s">
        <v>6</v>
      </c>
      <c r="E18" s="33"/>
      <c r="F18" s="31" t="s">
        <v>97</v>
      </c>
      <c r="G18" s="57">
        <f>G19+G20+G21</f>
        <v>733132.43</v>
      </c>
      <c r="H18" s="57">
        <f>H19+H20+H21</f>
        <v>729879.39999999991</v>
      </c>
      <c r="I18" s="7"/>
    </row>
    <row r="19" spans="1:12" ht="28.5" customHeight="1" x14ac:dyDescent="0.25">
      <c r="A19" s="72"/>
      <c r="B19" s="66"/>
      <c r="C19" s="67"/>
      <c r="D19" s="65" t="s">
        <v>12</v>
      </c>
      <c r="E19" s="33" t="s">
        <v>26</v>
      </c>
      <c r="F19" s="76" t="s">
        <v>52</v>
      </c>
      <c r="G19" s="58">
        <v>428333.83</v>
      </c>
      <c r="H19" s="59">
        <v>425101.74</v>
      </c>
      <c r="I19" s="7"/>
    </row>
    <row r="20" spans="1:12" ht="26.25" customHeight="1" x14ac:dyDescent="0.25">
      <c r="A20" s="72"/>
      <c r="B20" s="66"/>
      <c r="C20" s="34"/>
      <c r="D20" s="66"/>
      <c r="E20" s="35" t="s">
        <v>16</v>
      </c>
      <c r="F20" s="78"/>
      <c r="G20" s="58">
        <v>204049.1</v>
      </c>
      <c r="H20" s="58">
        <v>204048.69</v>
      </c>
      <c r="I20" s="7"/>
    </row>
    <row r="21" spans="1:12" ht="27.75" customHeight="1" x14ac:dyDescent="0.25">
      <c r="A21" s="72"/>
      <c r="B21" s="66"/>
      <c r="C21" s="34"/>
      <c r="D21" s="67"/>
      <c r="E21" s="35" t="s">
        <v>18</v>
      </c>
      <c r="F21" s="77"/>
      <c r="G21" s="58">
        <v>100749.5</v>
      </c>
      <c r="H21" s="58">
        <v>100728.97</v>
      </c>
      <c r="I21" s="7"/>
    </row>
    <row r="22" spans="1:12" ht="33.75" customHeight="1" x14ac:dyDescent="0.25">
      <c r="A22" s="72"/>
      <c r="B22" s="66"/>
      <c r="C22" s="65" t="s">
        <v>10</v>
      </c>
      <c r="D22" s="33" t="s">
        <v>6</v>
      </c>
      <c r="E22" s="33" t="s">
        <v>26</v>
      </c>
      <c r="F22" s="31" t="s">
        <v>53</v>
      </c>
      <c r="G22" s="36">
        <f>G23</f>
        <v>0</v>
      </c>
      <c r="H22" s="36">
        <f>H23</f>
        <v>0</v>
      </c>
      <c r="I22" s="7"/>
    </row>
    <row r="23" spans="1:12" ht="49.5" customHeight="1" x14ac:dyDescent="0.25">
      <c r="A23" s="72"/>
      <c r="B23" s="67"/>
      <c r="C23" s="67"/>
      <c r="D23" s="33" t="s">
        <v>13</v>
      </c>
      <c r="E23" s="33" t="s">
        <v>26</v>
      </c>
      <c r="F23" s="28" t="s">
        <v>54</v>
      </c>
      <c r="G23" s="37">
        <v>0</v>
      </c>
      <c r="H23" s="37">
        <v>0</v>
      </c>
      <c r="I23" s="7"/>
    </row>
    <row r="24" spans="1:12" s="1" customFormat="1" ht="81" customHeight="1" x14ac:dyDescent="0.25">
      <c r="A24" s="72"/>
      <c r="B24" s="65" t="s">
        <v>8</v>
      </c>
      <c r="C24" s="10" t="s">
        <v>6</v>
      </c>
      <c r="D24" s="10" t="s">
        <v>6</v>
      </c>
      <c r="E24" s="10"/>
      <c r="F24" s="11" t="s">
        <v>55</v>
      </c>
      <c r="G24" s="56">
        <f>G25+G28+G32+G34+G36+G38+G40+G42+G46+G49</f>
        <v>846478.69000000006</v>
      </c>
      <c r="H24" s="56">
        <f>H25+H28+H32+H34+H36+H38+H40+H42+H46+H49</f>
        <v>843362.02</v>
      </c>
      <c r="I24" s="9"/>
      <c r="J24" s="39"/>
      <c r="K24" s="39"/>
      <c r="L24" s="39"/>
    </row>
    <row r="25" spans="1:12" s="3" customFormat="1" ht="51" customHeight="1" x14ac:dyDescent="0.25">
      <c r="A25" s="72"/>
      <c r="B25" s="66"/>
      <c r="C25" s="65" t="s">
        <v>11</v>
      </c>
      <c r="D25" s="10" t="s">
        <v>6</v>
      </c>
      <c r="E25" s="10"/>
      <c r="F25" s="21" t="s">
        <v>98</v>
      </c>
      <c r="G25" s="57">
        <f>G26+G27</f>
        <v>25542.7</v>
      </c>
      <c r="H25" s="57">
        <f>H26+H27</f>
        <v>25542.54</v>
      </c>
      <c r="I25" s="7"/>
    </row>
    <row r="26" spans="1:12" s="3" customFormat="1" ht="28.5" customHeight="1" x14ac:dyDescent="0.25">
      <c r="A26" s="72"/>
      <c r="B26" s="66"/>
      <c r="C26" s="66"/>
      <c r="D26" s="65" t="s">
        <v>14</v>
      </c>
      <c r="E26" s="10" t="s">
        <v>26</v>
      </c>
      <c r="F26" s="76" t="s">
        <v>56</v>
      </c>
      <c r="G26" s="58">
        <f>7600.3+1988.7</f>
        <v>9589</v>
      </c>
      <c r="H26" s="58">
        <f>7600.29+1988.7</f>
        <v>9588.99</v>
      </c>
      <c r="I26" s="7"/>
    </row>
    <row r="27" spans="1:12" s="3" customFormat="1" ht="30" customHeight="1" x14ac:dyDescent="0.25">
      <c r="A27" s="72"/>
      <c r="B27" s="66"/>
      <c r="C27" s="67"/>
      <c r="D27" s="67"/>
      <c r="E27" s="35" t="s">
        <v>18</v>
      </c>
      <c r="F27" s="77"/>
      <c r="G27" s="58">
        <v>15953.7</v>
      </c>
      <c r="H27" s="58">
        <v>15953.55</v>
      </c>
      <c r="I27" s="7"/>
    </row>
    <row r="28" spans="1:12" s="3" customFormat="1" ht="64.5" customHeight="1" x14ac:dyDescent="0.25">
      <c r="A28" s="72"/>
      <c r="B28" s="66"/>
      <c r="C28" s="65" t="s">
        <v>12</v>
      </c>
      <c r="D28" s="33" t="s">
        <v>6</v>
      </c>
      <c r="E28" s="10"/>
      <c r="F28" s="31" t="s">
        <v>57</v>
      </c>
      <c r="G28" s="57">
        <f>G29+G30+G31</f>
        <v>238653</v>
      </c>
      <c r="H28" s="57">
        <f>H29+H30+H31</f>
        <v>238651.27</v>
      </c>
      <c r="I28" s="7"/>
    </row>
    <row r="29" spans="1:12" s="3" customFormat="1" ht="30" customHeight="1" x14ac:dyDescent="0.25">
      <c r="A29" s="72"/>
      <c r="B29" s="66"/>
      <c r="C29" s="66"/>
      <c r="D29" s="65" t="s">
        <v>5</v>
      </c>
      <c r="E29" s="10" t="s">
        <v>26</v>
      </c>
      <c r="F29" s="76" t="s">
        <v>99</v>
      </c>
      <c r="G29" s="58">
        <v>470</v>
      </c>
      <c r="H29" s="58">
        <v>469.95</v>
      </c>
      <c r="I29" s="7"/>
    </row>
    <row r="30" spans="1:12" s="3" customFormat="1" ht="32.25" customHeight="1" x14ac:dyDescent="0.25">
      <c r="A30" s="72"/>
      <c r="B30" s="66"/>
      <c r="C30" s="66"/>
      <c r="D30" s="66"/>
      <c r="E30" s="35" t="s">
        <v>17</v>
      </c>
      <c r="F30" s="78"/>
      <c r="G30" s="58">
        <v>15066.2</v>
      </c>
      <c r="H30" s="58">
        <v>15064.74</v>
      </c>
      <c r="I30" s="7"/>
    </row>
    <row r="31" spans="1:12" s="3" customFormat="1" ht="33.75" customHeight="1" x14ac:dyDescent="0.25">
      <c r="A31" s="72"/>
      <c r="B31" s="66"/>
      <c r="C31" s="67"/>
      <c r="D31" s="67"/>
      <c r="E31" s="35" t="s">
        <v>18</v>
      </c>
      <c r="F31" s="77"/>
      <c r="G31" s="58">
        <v>223116.79999999999</v>
      </c>
      <c r="H31" s="58">
        <v>223116.58</v>
      </c>
      <c r="I31" s="7"/>
    </row>
    <row r="32" spans="1:12" s="3" customFormat="1" ht="33.75" customHeight="1" x14ac:dyDescent="0.25">
      <c r="A32" s="72"/>
      <c r="B32" s="66"/>
      <c r="C32" s="65" t="s">
        <v>13</v>
      </c>
      <c r="D32" s="33" t="s">
        <v>6</v>
      </c>
      <c r="E32" s="10"/>
      <c r="F32" s="31" t="s">
        <v>58</v>
      </c>
      <c r="G32" s="36">
        <v>0</v>
      </c>
      <c r="H32" s="36">
        <v>0</v>
      </c>
      <c r="I32" s="7"/>
    </row>
    <row r="33" spans="1:9" s="3" customFormat="1" ht="48.75" customHeight="1" x14ac:dyDescent="0.25">
      <c r="A33" s="72"/>
      <c r="B33" s="66"/>
      <c r="C33" s="67"/>
      <c r="D33" s="33" t="s">
        <v>15</v>
      </c>
      <c r="E33" s="10"/>
      <c r="F33" s="28" t="s">
        <v>69</v>
      </c>
      <c r="G33" s="37">
        <v>0</v>
      </c>
      <c r="H33" s="37">
        <v>0</v>
      </c>
      <c r="I33" s="7"/>
    </row>
    <row r="34" spans="1:9" s="3" customFormat="1" ht="46.5" customHeight="1" x14ac:dyDescent="0.25">
      <c r="A34" s="72"/>
      <c r="B34" s="66"/>
      <c r="C34" s="65" t="s">
        <v>14</v>
      </c>
      <c r="D34" s="33" t="s">
        <v>6</v>
      </c>
      <c r="E34" s="10"/>
      <c r="F34" s="31" t="s">
        <v>59</v>
      </c>
      <c r="G34" s="57">
        <f>G35</f>
        <v>5464.4</v>
      </c>
      <c r="H34" s="57">
        <f>H35</f>
        <v>5464.4</v>
      </c>
      <c r="I34" s="7"/>
    </row>
    <row r="35" spans="1:9" s="3" customFormat="1" ht="49.5" customHeight="1" x14ac:dyDescent="0.25">
      <c r="A35" s="72"/>
      <c r="B35" s="66"/>
      <c r="C35" s="67"/>
      <c r="D35" s="33" t="s">
        <v>16</v>
      </c>
      <c r="E35" s="10" t="s">
        <v>26</v>
      </c>
      <c r="F35" s="28" t="s">
        <v>60</v>
      </c>
      <c r="G35" s="58">
        <v>5464.4</v>
      </c>
      <c r="H35" s="58">
        <v>5464.4</v>
      </c>
      <c r="I35" s="7"/>
    </row>
    <row r="36" spans="1:9" s="3" customFormat="1" ht="48" customHeight="1" x14ac:dyDescent="0.25">
      <c r="A36" s="72"/>
      <c r="B36" s="66"/>
      <c r="C36" s="65" t="s">
        <v>5</v>
      </c>
      <c r="D36" s="10" t="s">
        <v>6</v>
      </c>
      <c r="E36" s="10"/>
      <c r="F36" s="31" t="s">
        <v>61</v>
      </c>
      <c r="G36" s="57">
        <f>G37</f>
        <v>11243.31</v>
      </c>
      <c r="H36" s="57">
        <f>H37</f>
        <v>11243.29</v>
      </c>
      <c r="I36" s="7"/>
    </row>
    <row r="37" spans="1:9" s="3" customFormat="1" ht="45.75" customHeight="1" x14ac:dyDescent="0.25">
      <c r="A37" s="72"/>
      <c r="B37" s="66"/>
      <c r="C37" s="67"/>
      <c r="D37" s="33" t="s">
        <v>17</v>
      </c>
      <c r="E37" s="10" t="s">
        <v>26</v>
      </c>
      <c r="F37" s="28" t="s">
        <v>62</v>
      </c>
      <c r="G37" s="58">
        <v>11243.31</v>
      </c>
      <c r="H37" s="58">
        <v>11243.29</v>
      </c>
      <c r="I37" s="7"/>
    </row>
    <row r="38" spans="1:9" s="3" customFormat="1" ht="66" customHeight="1" x14ac:dyDescent="0.25">
      <c r="A38" s="72"/>
      <c r="B38" s="66"/>
      <c r="C38" s="65" t="s">
        <v>15</v>
      </c>
      <c r="D38" s="10" t="s">
        <v>6</v>
      </c>
      <c r="E38" s="10"/>
      <c r="F38" s="31" t="s">
        <v>63</v>
      </c>
      <c r="G38" s="57">
        <f>G39</f>
        <v>32920.050000000003</v>
      </c>
      <c r="H38" s="57">
        <f>H39</f>
        <v>32919.81</v>
      </c>
      <c r="I38" s="7"/>
    </row>
    <row r="39" spans="1:9" s="3" customFormat="1" ht="63" customHeight="1" x14ac:dyDescent="0.25">
      <c r="A39" s="72"/>
      <c r="B39" s="66"/>
      <c r="C39" s="67"/>
      <c r="D39" s="33" t="s">
        <v>18</v>
      </c>
      <c r="E39" s="10" t="s">
        <v>26</v>
      </c>
      <c r="F39" s="28" t="s">
        <v>64</v>
      </c>
      <c r="G39" s="58">
        <v>32920.050000000003</v>
      </c>
      <c r="H39" s="58">
        <v>32919.81</v>
      </c>
      <c r="I39" s="7"/>
    </row>
    <row r="40" spans="1:9" s="3" customFormat="1" ht="50.25" customHeight="1" x14ac:dyDescent="0.25">
      <c r="A40" s="72"/>
      <c r="B40" s="66"/>
      <c r="C40" s="65" t="s">
        <v>16</v>
      </c>
      <c r="D40" s="33" t="s">
        <v>6</v>
      </c>
      <c r="E40" s="10"/>
      <c r="F40" s="31" t="s">
        <v>65</v>
      </c>
      <c r="G40" s="57">
        <f>G41</f>
        <v>13000</v>
      </c>
      <c r="H40" s="57">
        <f>H41</f>
        <v>12998.35</v>
      </c>
      <c r="I40" s="7"/>
    </row>
    <row r="41" spans="1:9" s="3" customFormat="1" ht="54.75" customHeight="1" x14ac:dyDescent="0.25">
      <c r="A41" s="72"/>
      <c r="B41" s="66"/>
      <c r="C41" s="67"/>
      <c r="D41" s="33" t="s">
        <v>19</v>
      </c>
      <c r="E41" s="10" t="s">
        <v>26</v>
      </c>
      <c r="F41" s="28" t="s">
        <v>100</v>
      </c>
      <c r="G41" s="58">
        <v>13000</v>
      </c>
      <c r="H41" s="58">
        <v>12998.35</v>
      </c>
      <c r="I41" s="7"/>
    </row>
    <row r="42" spans="1:9" s="4" customFormat="1" ht="48" customHeight="1" x14ac:dyDescent="0.25">
      <c r="A42" s="72"/>
      <c r="B42" s="66"/>
      <c r="C42" s="65" t="s">
        <v>17</v>
      </c>
      <c r="D42" s="33" t="s">
        <v>6</v>
      </c>
      <c r="E42" s="10"/>
      <c r="F42" s="31" t="s">
        <v>66</v>
      </c>
      <c r="G42" s="57">
        <f>SUM(G43:G45)</f>
        <v>325503.83</v>
      </c>
      <c r="H42" s="57">
        <f>SUM(H43:H45)</f>
        <v>325253.89</v>
      </c>
      <c r="I42" s="7"/>
    </row>
    <row r="43" spans="1:9" s="3" customFormat="1" ht="56.25" customHeight="1" x14ac:dyDescent="0.25">
      <c r="A43" s="72"/>
      <c r="B43" s="66"/>
      <c r="C43" s="67"/>
      <c r="D43" s="33" t="s">
        <v>20</v>
      </c>
      <c r="E43" s="10" t="s">
        <v>26</v>
      </c>
      <c r="F43" s="60" t="s">
        <v>101</v>
      </c>
      <c r="G43" s="58">
        <v>103100</v>
      </c>
      <c r="H43" s="58">
        <v>102850.06</v>
      </c>
      <c r="I43" s="7"/>
    </row>
    <row r="44" spans="1:9" s="3" customFormat="1" ht="33.75" customHeight="1" x14ac:dyDescent="0.25">
      <c r="A44" s="72"/>
      <c r="B44" s="66"/>
      <c r="C44" s="54"/>
      <c r="D44" s="65" t="s">
        <v>21</v>
      </c>
      <c r="E44" s="55" t="s">
        <v>26</v>
      </c>
      <c r="F44" s="81" t="s">
        <v>111</v>
      </c>
      <c r="G44" s="58">
        <v>2053.23</v>
      </c>
      <c r="H44" s="58">
        <v>2053.23</v>
      </c>
      <c r="I44" s="7"/>
    </row>
    <row r="45" spans="1:9" s="3" customFormat="1" ht="30" customHeight="1" x14ac:dyDescent="0.25">
      <c r="A45" s="72"/>
      <c r="B45" s="66"/>
      <c r="C45" s="54"/>
      <c r="D45" s="67"/>
      <c r="E45" s="55" t="s">
        <v>17</v>
      </c>
      <c r="F45" s="82"/>
      <c r="G45" s="58">
        <f>203270.4+17080.2</f>
        <v>220350.6</v>
      </c>
      <c r="H45" s="58">
        <f>203270.4+17080.2</f>
        <v>220350.6</v>
      </c>
      <c r="I45" s="7"/>
    </row>
    <row r="46" spans="1:9" s="3" customFormat="1" ht="53.25" customHeight="1" x14ac:dyDescent="0.25">
      <c r="A46" s="72"/>
      <c r="B46" s="66"/>
      <c r="C46" s="65" t="s">
        <v>18</v>
      </c>
      <c r="D46" s="33" t="s">
        <v>6</v>
      </c>
      <c r="E46" s="10"/>
      <c r="F46" s="31" t="s">
        <v>67</v>
      </c>
      <c r="G46" s="57">
        <f>G47+G48</f>
        <v>24375.23</v>
      </c>
      <c r="H46" s="57">
        <f>H47+H48</f>
        <v>21807</v>
      </c>
      <c r="I46" s="7"/>
    </row>
    <row r="47" spans="1:9" s="3" customFormat="1" ht="31.5" customHeight="1" x14ac:dyDescent="0.25">
      <c r="A47" s="72"/>
      <c r="B47" s="66"/>
      <c r="C47" s="66"/>
      <c r="D47" s="65" t="s">
        <v>22</v>
      </c>
      <c r="E47" s="33" t="s">
        <v>26</v>
      </c>
      <c r="F47" s="76" t="s">
        <v>107</v>
      </c>
      <c r="G47" s="58">
        <v>21015.93</v>
      </c>
      <c r="H47" s="58">
        <v>18450.97</v>
      </c>
      <c r="I47" s="7"/>
    </row>
    <row r="48" spans="1:9" s="3" customFormat="1" ht="30.75" customHeight="1" x14ac:dyDescent="0.25">
      <c r="A48" s="72"/>
      <c r="B48" s="66"/>
      <c r="C48" s="67"/>
      <c r="D48" s="67"/>
      <c r="E48" s="35" t="s">
        <v>17</v>
      </c>
      <c r="F48" s="77"/>
      <c r="G48" s="58">
        <v>3359.3</v>
      </c>
      <c r="H48" s="58">
        <v>3356.03</v>
      </c>
      <c r="I48" s="7"/>
    </row>
    <row r="49" spans="1:12" s="3" customFormat="1" ht="36.75" customHeight="1" x14ac:dyDescent="0.25">
      <c r="A49" s="72"/>
      <c r="B49" s="66"/>
      <c r="C49" s="65" t="s">
        <v>19</v>
      </c>
      <c r="D49" s="33" t="s">
        <v>6</v>
      </c>
      <c r="E49" s="33"/>
      <c r="F49" s="31" t="s">
        <v>68</v>
      </c>
      <c r="G49" s="57">
        <f>G50</f>
        <v>169776.17</v>
      </c>
      <c r="H49" s="57">
        <f>H50</f>
        <v>169481.47</v>
      </c>
      <c r="I49" s="7"/>
    </row>
    <row r="50" spans="1:12" s="3" customFormat="1" ht="40.5" customHeight="1" x14ac:dyDescent="0.25">
      <c r="A50" s="72"/>
      <c r="B50" s="67"/>
      <c r="C50" s="66"/>
      <c r="D50" s="52" t="s">
        <v>23</v>
      </c>
      <c r="E50" s="10" t="s">
        <v>26</v>
      </c>
      <c r="F50" s="53" t="s">
        <v>108</v>
      </c>
      <c r="G50" s="58">
        <v>169776.17</v>
      </c>
      <c r="H50" s="59">
        <v>169481.47</v>
      </c>
      <c r="I50" s="7"/>
    </row>
    <row r="51" spans="1:12" s="4" customFormat="1" ht="48" customHeight="1" x14ac:dyDescent="0.25">
      <c r="A51" s="72"/>
      <c r="B51" s="70" t="s">
        <v>9</v>
      </c>
      <c r="C51" s="10" t="s">
        <v>6</v>
      </c>
      <c r="D51" s="10" t="s">
        <v>6</v>
      </c>
      <c r="E51" s="10"/>
      <c r="F51" s="11" t="s">
        <v>70</v>
      </c>
      <c r="G51" s="56">
        <f>G52</f>
        <v>95468.36</v>
      </c>
      <c r="H51" s="56">
        <f>H52</f>
        <v>95465.19</v>
      </c>
      <c r="I51" s="9"/>
      <c r="J51" s="47"/>
    </row>
    <row r="52" spans="1:12" s="3" customFormat="1" ht="38.25" customHeight="1" x14ac:dyDescent="0.25">
      <c r="A52" s="72"/>
      <c r="B52" s="70"/>
      <c r="C52" s="65" t="s">
        <v>20</v>
      </c>
      <c r="D52" s="33" t="s">
        <v>6</v>
      </c>
      <c r="E52" s="10"/>
      <c r="F52" s="31" t="s">
        <v>71</v>
      </c>
      <c r="G52" s="57">
        <f>G53+G54</f>
        <v>95468.36</v>
      </c>
      <c r="H52" s="57">
        <f>H53+H54</f>
        <v>95465.19</v>
      </c>
      <c r="I52" s="7"/>
    </row>
    <row r="53" spans="1:12" s="3" customFormat="1" ht="57.75" customHeight="1" x14ac:dyDescent="0.25">
      <c r="A53" s="72"/>
      <c r="B53" s="70"/>
      <c r="C53" s="66"/>
      <c r="D53" s="33" t="s">
        <v>24</v>
      </c>
      <c r="E53" s="33" t="s">
        <v>26</v>
      </c>
      <c r="F53" s="28" t="s">
        <v>72</v>
      </c>
      <c r="G53" s="58">
        <v>8808.94</v>
      </c>
      <c r="H53" s="58">
        <v>8808.36</v>
      </c>
      <c r="I53" s="7"/>
    </row>
    <row r="54" spans="1:12" ht="41.25" customHeight="1" x14ac:dyDescent="0.25">
      <c r="A54" s="72"/>
      <c r="B54" s="70"/>
      <c r="C54" s="67"/>
      <c r="D54" s="33" t="s">
        <v>25</v>
      </c>
      <c r="E54" s="10" t="s">
        <v>26</v>
      </c>
      <c r="F54" s="28" t="s">
        <v>73</v>
      </c>
      <c r="G54" s="58">
        <v>86659.42</v>
      </c>
      <c r="H54" s="58">
        <v>86656.83</v>
      </c>
      <c r="I54" s="7"/>
    </row>
    <row r="55" spans="1:12" s="3" customFormat="1" ht="39" customHeight="1" x14ac:dyDescent="0.25">
      <c r="A55" s="72"/>
      <c r="B55" s="70" t="s">
        <v>10</v>
      </c>
      <c r="C55" s="10" t="s">
        <v>6</v>
      </c>
      <c r="D55" s="10" t="s">
        <v>6</v>
      </c>
      <c r="E55" s="10"/>
      <c r="F55" s="11" t="s">
        <v>74</v>
      </c>
      <c r="G55" s="38">
        <v>0</v>
      </c>
      <c r="H55" s="38">
        <v>0</v>
      </c>
      <c r="I55" s="9"/>
    </row>
    <row r="56" spans="1:12" ht="36" customHeight="1" x14ac:dyDescent="0.25">
      <c r="A56" s="72"/>
      <c r="B56" s="70"/>
      <c r="C56" s="65" t="s">
        <v>21</v>
      </c>
      <c r="D56" s="10" t="s">
        <v>6</v>
      </c>
      <c r="E56" s="10"/>
      <c r="F56" s="31" t="s">
        <v>75</v>
      </c>
      <c r="G56" s="37">
        <v>0</v>
      </c>
      <c r="H56" s="37">
        <v>0</v>
      </c>
      <c r="I56" s="7"/>
    </row>
    <row r="57" spans="1:12" ht="37.5" customHeight="1" x14ac:dyDescent="0.25">
      <c r="A57" s="72"/>
      <c r="B57" s="70"/>
      <c r="C57" s="67"/>
      <c r="D57" s="33" t="s">
        <v>26</v>
      </c>
      <c r="E57" s="10"/>
      <c r="F57" s="28" t="s">
        <v>76</v>
      </c>
      <c r="G57" s="37">
        <v>0</v>
      </c>
      <c r="H57" s="37">
        <v>0</v>
      </c>
      <c r="I57" s="30"/>
    </row>
    <row r="58" spans="1:12" ht="26.25" customHeight="1" x14ac:dyDescent="0.25">
      <c r="A58" s="72"/>
      <c r="B58" s="70" t="s">
        <v>11</v>
      </c>
      <c r="C58" s="10" t="s">
        <v>6</v>
      </c>
      <c r="D58" s="10" t="s">
        <v>6</v>
      </c>
      <c r="E58" s="10"/>
      <c r="F58" s="11" t="s">
        <v>77</v>
      </c>
      <c r="G58" s="56">
        <f>G59</f>
        <v>1194.23</v>
      </c>
      <c r="H58" s="56">
        <f>H59</f>
        <v>1194.22</v>
      </c>
      <c r="I58" s="9"/>
    </row>
    <row r="59" spans="1:12" ht="33" customHeight="1" x14ac:dyDescent="0.25">
      <c r="A59" s="72"/>
      <c r="B59" s="70"/>
      <c r="C59" s="65" t="s">
        <v>22</v>
      </c>
      <c r="D59" s="10" t="s">
        <v>6</v>
      </c>
      <c r="E59" s="10"/>
      <c r="F59" s="28" t="s">
        <v>78</v>
      </c>
      <c r="G59" s="58">
        <f>G60</f>
        <v>1194.23</v>
      </c>
      <c r="H59" s="58">
        <f>H60</f>
        <v>1194.22</v>
      </c>
      <c r="I59" s="7"/>
    </row>
    <row r="60" spans="1:12" ht="33.75" customHeight="1" x14ac:dyDescent="0.25">
      <c r="A60" s="72"/>
      <c r="B60" s="70"/>
      <c r="C60" s="67"/>
      <c r="D60" s="33" t="s">
        <v>27</v>
      </c>
      <c r="E60" s="10" t="s">
        <v>26</v>
      </c>
      <c r="F60" s="28" t="s">
        <v>79</v>
      </c>
      <c r="G60" s="58">
        <v>1194.23</v>
      </c>
      <c r="H60" s="58">
        <v>1194.22</v>
      </c>
      <c r="I60" s="7"/>
    </row>
    <row r="61" spans="1:12" ht="43.5" customHeight="1" x14ac:dyDescent="0.25">
      <c r="A61" s="72"/>
      <c r="B61" s="65" t="s">
        <v>12</v>
      </c>
      <c r="C61" s="10" t="s">
        <v>6</v>
      </c>
      <c r="D61" s="10" t="s">
        <v>6</v>
      </c>
      <c r="E61" s="10"/>
      <c r="F61" s="11" t="s">
        <v>80</v>
      </c>
      <c r="G61" s="56">
        <f>G62+G65+G67</f>
        <v>19878</v>
      </c>
      <c r="H61" s="56">
        <f>H62+H65+H67</f>
        <v>18610.05</v>
      </c>
      <c r="I61" s="9"/>
      <c r="J61" s="44"/>
      <c r="K61" s="44"/>
    </row>
    <row r="62" spans="1:12" s="1" customFormat="1" ht="81.75" customHeight="1" x14ac:dyDescent="0.25">
      <c r="A62" s="72"/>
      <c r="B62" s="66"/>
      <c r="C62" s="65" t="s">
        <v>23</v>
      </c>
      <c r="D62" s="10" t="s">
        <v>6</v>
      </c>
      <c r="E62" s="10"/>
      <c r="F62" s="31" t="s">
        <v>102</v>
      </c>
      <c r="G62" s="57">
        <f>G63+G64</f>
        <v>16582</v>
      </c>
      <c r="H62" s="57">
        <f>H63+H64</f>
        <v>15314.05</v>
      </c>
      <c r="I62" s="7"/>
      <c r="J62" s="40"/>
      <c r="K62" s="40"/>
      <c r="L62" s="40"/>
    </row>
    <row r="63" spans="1:12" s="1" customFormat="1" ht="30.75" customHeight="1" x14ac:dyDescent="0.25">
      <c r="A63" s="72"/>
      <c r="B63" s="66"/>
      <c r="C63" s="66"/>
      <c r="D63" s="65" t="s">
        <v>28</v>
      </c>
      <c r="E63" s="10" t="s">
        <v>26</v>
      </c>
      <c r="F63" s="76" t="s">
        <v>81</v>
      </c>
      <c r="G63" s="58">
        <v>14182</v>
      </c>
      <c r="H63" s="58">
        <v>12914.05</v>
      </c>
      <c r="I63" s="7"/>
    </row>
    <row r="64" spans="1:12" s="1" customFormat="1" ht="29.25" customHeight="1" x14ac:dyDescent="0.25">
      <c r="A64" s="72"/>
      <c r="B64" s="66"/>
      <c r="C64" s="67"/>
      <c r="D64" s="67"/>
      <c r="E64" s="35" t="s">
        <v>21</v>
      </c>
      <c r="F64" s="77"/>
      <c r="G64" s="58">
        <v>2400</v>
      </c>
      <c r="H64" s="58">
        <v>2400</v>
      </c>
      <c r="I64" s="7"/>
    </row>
    <row r="65" spans="1:11" s="1" customFormat="1" ht="48.75" customHeight="1" x14ac:dyDescent="0.25">
      <c r="A65" s="72"/>
      <c r="B65" s="66"/>
      <c r="C65" s="65" t="s">
        <v>24</v>
      </c>
      <c r="D65" s="10" t="s">
        <v>6</v>
      </c>
      <c r="E65" s="10"/>
      <c r="F65" s="31" t="s">
        <v>82</v>
      </c>
      <c r="G65" s="57">
        <f>G66</f>
        <v>1806</v>
      </c>
      <c r="H65" s="57">
        <f>H66</f>
        <v>1806</v>
      </c>
      <c r="I65" s="7"/>
    </row>
    <row r="66" spans="1:11" s="1" customFormat="1" ht="67.5" customHeight="1" x14ac:dyDescent="0.25">
      <c r="A66" s="72"/>
      <c r="B66" s="66"/>
      <c r="C66" s="67"/>
      <c r="D66" s="33" t="s">
        <v>29</v>
      </c>
      <c r="E66" s="10" t="s">
        <v>26</v>
      </c>
      <c r="F66" s="28" t="s">
        <v>83</v>
      </c>
      <c r="G66" s="58">
        <v>1806</v>
      </c>
      <c r="H66" s="58">
        <v>1806</v>
      </c>
      <c r="I66" s="7"/>
    </row>
    <row r="67" spans="1:11" s="1" customFormat="1" ht="57.75" customHeight="1" x14ac:dyDescent="0.25">
      <c r="A67" s="72"/>
      <c r="B67" s="66"/>
      <c r="C67" s="65" t="s">
        <v>25</v>
      </c>
      <c r="D67" s="10" t="s">
        <v>6</v>
      </c>
      <c r="E67" s="10"/>
      <c r="F67" s="31" t="s">
        <v>84</v>
      </c>
      <c r="G67" s="57">
        <f>G68</f>
        <v>1490</v>
      </c>
      <c r="H67" s="57">
        <f>H68</f>
        <v>1490</v>
      </c>
      <c r="I67" s="7"/>
    </row>
    <row r="68" spans="1:11" s="1" customFormat="1" ht="51" customHeight="1" x14ac:dyDescent="0.25">
      <c r="A68" s="72"/>
      <c r="B68" s="67"/>
      <c r="C68" s="67"/>
      <c r="D68" s="33" t="s">
        <v>30</v>
      </c>
      <c r="E68" s="10" t="s">
        <v>26</v>
      </c>
      <c r="F68" s="28" t="s">
        <v>85</v>
      </c>
      <c r="G68" s="58">
        <v>1490</v>
      </c>
      <c r="H68" s="58">
        <v>1490</v>
      </c>
      <c r="I68" s="14"/>
    </row>
    <row r="69" spans="1:11" s="1" customFormat="1" ht="40.5" customHeight="1" x14ac:dyDescent="0.25">
      <c r="A69" s="72"/>
      <c r="B69" s="70" t="s">
        <v>13</v>
      </c>
      <c r="C69" s="10" t="s">
        <v>6</v>
      </c>
      <c r="D69" s="10" t="s">
        <v>6</v>
      </c>
      <c r="E69" s="10"/>
      <c r="F69" s="11" t="s">
        <v>86</v>
      </c>
      <c r="G69" s="56">
        <f>G70+G77+G79+G81</f>
        <v>5294684.0599999996</v>
      </c>
      <c r="H69" s="56">
        <f>H70+H77+H79+H81</f>
        <v>5294459.76</v>
      </c>
      <c r="I69" s="9"/>
      <c r="J69" s="40"/>
    </row>
    <row r="70" spans="1:11" s="1" customFormat="1" ht="66.75" customHeight="1" x14ac:dyDescent="0.25">
      <c r="A70" s="72"/>
      <c r="B70" s="70"/>
      <c r="C70" s="65" t="s">
        <v>26</v>
      </c>
      <c r="D70" s="10" t="s">
        <v>6</v>
      </c>
      <c r="E70" s="10"/>
      <c r="F70" s="31" t="s">
        <v>89</v>
      </c>
      <c r="G70" s="57">
        <f>SUM(G71:G76)</f>
        <v>3765038.23</v>
      </c>
      <c r="H70" s="57">
        <f>SUM(H71:H76)</f>
        <v>3764814.06</v>
      </c>
      <c r="I70" s="7"/>
      <c r="J70" s="40"/>
      <c r="K70" s="40"/>
    </row>
    <row r="71" spans="1:11" s="1" customFormat="1" ht="35.25" customHeight="1" x14ac:dyDescent="0.25">
      <c r="A71" s="72"/>
      <c r="B71" s="70"/>
      <c r="C71" s="66"/>
      <c r="D71" s="65" t="s">
        <v>31</v>
      </c>
      <c r="E71" s="10" t="s">
        <v>26</v>
      </c>
      <c r="F71" s="81" t="s">
        <v>103</v>
      </c>
      <c r="G71" s="58">
        <v>42679</v>
      </c>
      <c r="H71" s="58">
        <v>42456.85</v>
      </c>
      <c r="I71" s="64"/>
    </row>
    <row r="72" spans="1:11" s="1" customFormat="1" ht="36.75" customHeight="1" x14ac:dyDescent="0.25">
      <c r="A72" s="72"/>
      <c r="B72" s="70"/>
      <c r="C72" s="66"/>
      <c r="D72" s="67"/>
      <c r="E72" s="55" t="s">
        <v>16</v>
      </c>
      <c r="F72" s="82"/>
      <c r="G72" s="58">
        <v>1866</v>
      </c>
      <c r="H72" s="58">
        <v>1863.98</v>
      </c>
      <c r="I72" s="64"/>
    </row>
    <row r="73" spans="1:11" s="1" customFormat="1" ht="53.25" customHeight="1" x14ac:dyDescent="0.25">
      <c r="A73" s="72"/>
      <c r="B73" s="70"/>
      <c r="C73" s="66"/>
      <c r="D73" s="33" t="s">
        <v>32</v>
      </c>
      <c r="E73" s="10" t="s">
        <v>26</v>
      </c>
      <c r="F73" s="28" t="s">
        <v>104</v>
      </c>
      <c r="G73" s="58">
        <v>3686734.3</v>
      </c>
      <c r="H73" s="58">
        <v>3686734.3</v>
      </c>
      <c r="I73" s="64"/>
    </row>
    <row r="74" spans="1:11" s="1" customFormat="1" ht="70.5" customHeight="1" x14ac:dyDescent="0.25">
      <c r="A74" s="72"/>
      <c r="B74" s="70"/>
      <c r="C74" s="66"/>
      <c r="D74" s="52" t="s">
        <v>33</v>
      </c>
      <c r="E74" s="10"/>
      <c r="F74" s="53" t="s">
        <v>87</v>
      </c>
      <c r="G74" s="37">
        <v>0</v>
      </c>
      <c r="H74" s="37">
        <v>0</v>
      </c>
      <c r="I74" s="7"/>
    </row>
    <row r="75" spans="1:11" s="1" customFormat="1" ht="56.25" customHeight="1" x14ac:dyDescent="0.25">
      <c r="A75" s="72"/>
      <c r="B75" s="70"/>
      <c r="C75" s="66"/>
      <c r="D75" s="33" t="s">
        <v>34</v>
      </c>
      <c r="E75" s="33" t="s">
        <v>26</v>
      </c>
      <c r="F75" s="28" t="s">
        <v>88</v>
      </c>
      <c r="G75" s="58">
        <v>23758.93</v>
      </c>
      <c r="H75" s="58">
        <v>23758.93</v>
      </c>
      <c r="I75" s="7"/>
    </row>
    <row r="76" spans="1:11" s="1" customFormat="1" ht="106.5" customHeight="1" x14ac:dyDescent="0.25">
      <c r="A76" s="72"/>
      <c r="B76" s="70"/>
      <c r="C76" s="67"/>
      <c r="D76" s="33" t="s">
        <v>35</v>
      </c>
      <c r="E76" s="33" t="s">
        <v>26</v>
      </c>
      <c r="F76" s="32" t="s">
        <v>110</v>
      </c>
      <c r="G76" s="58">
        <v>10000</v>
      </c>
      <c r="H76" s="58">
        <v>10000</v>
      </c>
      <c r="I76" s="7"/>
    </row>
    <row r="77" spans="1:11" s="1" customFormat="1" ht="96" customHeight="1" x14ac:dyDescent="0.25">
      <c r="A77" s="72"/>
      <c r="B77" s="70"/>
      <c r="C77" s="65" t="s">
        <v>27</v>
      </c>
      <c r="D77" s="33" t="s">
        <v>6</v>
      </c>
      <c r="E77" s="33"/>
      <c r="F77" s="27" t="s">
        <v>91</v>
      </c>
      <c r="G77" s="57">
        <f>G78</f>
        <v>6881.03</v>
      </c>
      <c r="H77" s="57">
        <f>H78</f>
        <v>6880.9</v>
      </c>
      <c r="I77" s="7"/>
    </row>
    <row r="78" spans="1:11" s="1" customFormat="1" ht="50.25" customHeight="1" x14ac:dyDescent="0.25">
      <c r="A78" s="72"/>
      <c r="B78" s="70"/>
      <c r="C78" s="67"/>
      <c r="D78" s="33" t="s">
        <v>36</v>
      </c>
      <c r="E78" s="10" t="s">
        <v>26</v>
      </c>
      <c r="F78" s="32" t="s">
        <v>90</v>
      </c>
      <c r="G78" s="58">
        <v>6881.03</v>
      </c>
      <c r="H78" s="58">
        <v>6880.9</v>
      </c>
      <c r="I78" s="7"/>
    </row>
    <row r="79" spans="1:11" ht="114" customHeight="1" x14ac:dyDescent="0.25">
      <c r="A79" s="72"/>
      <c r="B79" s="70"/>
      <c r="C79" s="65" t="s">
        <v>28</v>
      </c>
      <c r="D79" s="10" t="s">
        <v>6</v>
      </c>
      <c r="E79" s="10"/>
      <c r="F79" s="27" t="s">
        <v>92</v>
      </c>
      <c r="G79" s="57">
        <f>G80</f>
        <v>1522764.8</v>
      </c>
      <c r="H79" s="57">
        <f>H80</f>
        <v>1522764.8</v>
      </c>
      <c r="I79" s="7"/>
    </row>
    <row r="80" spans="1:11" ht="67.5" customHeight="1" x14ac:dyDescent="0.25">
      <c r="A80" s="72"/>
      <c r="B80" s="70"/>
      <c r="C80" s="67"/>
      <c r="D80" s="33" t="s">
        <v>112</v>
      </c>
      <c r="E80" s="10" t="s">
        <v>26</v>
      </c>
      <c r="F80" s="32" t="s">
        <v>93</v>
      </c>
      <c r="G80" s="58">
        <v>1522764.8</v>
      </c>
      <c r="H80" s="58">
        <v>1522764.8</v>
      </c>
      <c r="I80" s="7"/>
    </row>
    <row r="81" spans="1:51" ht="50.25" customHeight="1" x14ac:dyDescent="0.25">
      <c r="A81" s="72"/>
      <c r="B81" s="70"/>
      <c r="C81" s="65" t="s">
        <v>24</v>
      </c>
      <c r="D81" s="10" t="s">
        <v>6</v>
      </c>
      <c r="E81" s="10"/>
      <c r="F81" s="31" t="s">
        <v>94</v>
      </c>
      <c r="G81" s="36">
        <f>G82</f>
        <v>0</v>
      </c>
      <c r="H81" s="36">
        <f>H82</f>
        <v>0</v>
      </c>
      <c r="I81" s="7"/>
    </row>
    <row r="82" spans="1:51" ht="57.75" customHeight="1" x14ac:dyDescent="0.25">
      <c r="A82" s="72"/>
      <c r="B82" s="70"/>
      <c r="C82" s="67"/>
      <c r="D82" s="33" t="s">
        <v>113</v>
      </c>
      <c r="E82" s="10" t="s">
        <v>26</v>
      </c>
      <c r="F82" s="29" t="s">
        <v>95</v>
      </c>
      <c r="G82" s="37">
        <v>0</v>
      </c>
      <c r="H82" s="37">
        <v>0</v>
      </c>
      <c r="I82" s="7"/>
    </row>
    <row r="83" spans="1:51" ht="48.75" customHeight="1" x14ac:dyDescent="0.25">
      <c r="A83" s="72"/>
      <c r="B83" s="70" t="s">
        <v>6</v>
      </c>
      <c r="C83" s="10" t="s">
        <v>6</v>
      </c>
      <c r="D83" s="10" t="s">
        <v>6</v>
      </c>
      <c r="E83" s="10"/>
      <c r="F83" s="12" t="s">
        <v>37</v>
      </c>
      <c r="G83" s="38">
        <v>0</v>
      </c>
      <c r="H83" s="38">
        <v>0</v>
      </c>
      <c r="I83" s="9"/>
    </row>
    <row r="84" spans="1:51" s="13" customFormat="1" ht="44.25" customHeight="1" x14ac:dyDescent="0.25">
      <c r="A84" s="72"/>
      <c r="B84" s="70"/>
      <c r="C84" s="10"/>
      <c r="D84" s="10"/>
      <c r="E84" s="10"/>
      <c r="F84" s="15"/>
      <c r="G84" s="37">
        <v>0</v>
      </c>
      <c r="H84" s="37">
        <v>0</v>
      </c>
      <c r="I84" s="7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</row>
    <row r="85" spans="1:51" ht="32.25" hidden="1" customHeight="1" x14ac:dyDescent="0.25">
      <c r="F85" s="1"/>
      <c r="G85" s="17"/>
      <c r="H85" s="24" t="s">
        <v>43</v>
      </c>
      <c r="I85" s="24" t="s">
        <v>44</v>
      </c>
    </row>
    <row r="86" spans="1:51" hidden="1" x14ac:dyDescent="0.25">
      <c r="F86" s="1"/>
      <c r="G86" s="23">
        <v>16</v>
      </c>
      <c r="H86" s="25">
        <v>2000</v>
      </c>
      <c r="I86" s="25" t="e">
        <f>#REF!</f>
        <v>#REF!</v>
      </c>
    </row>
    <row r="87" spans="1:51" hidden="1" x14ac:dyDescent="0.25">
      <c r="F87" s="1"/>
      <c r="G87" s="22">
        <v>13</v>
      </c>
      <c r="H87" s="25">
        <v>490779.9</v>
      </c>
      <c r="I87" s="25">
        <f>H73+H34+H29</f>
        <v>3692668.65</v>
      </c>
    </row>
    <row r="88" spans="1:51" hidden="1" x14ac:dyDescent="0.25">
      <c r="F88" s="1"/>
      <c r="G88" s="22">
        <v>12</v>
      </c>
      <c r="H88" s="25">
        <v>1099957.6000000001</v>
      </c>
      <c r="I88" s="25" t="e">
        <f>#REF!+H50+H40+H35+H28+H15+H11</f>
        <v>#REF!</v>
      </c>
    </row>
    <row r="89" spans="1:51" s="1" customFormat="1" hidden="1" x14ac:dyDescent="0.25">
      <c r="A89" s="3"/>
      <c r="B89" s="3"/>
      <c r="C89" s="3"/>
      <c r="D89" s="3"/>
      <c r="E89" s="3"/>
      <c r="G89" s="23">
        <v>11</v>
      </c>
      <c r="H89" s="25">
        <v>2080</v>
      </c>
      <c r="I89" s="25" t="e">
        <f>#REF!</f>
        <v>#REF!</v>
      </c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51" s="1" customFormat="1" hidden="1" x14ac:dyDescent="0.25">
      <c r="A90" s="3"/>
      <c r="B90" s="3"/>
      <c r="C90" s="3"/>
      <c r="D90" s="3"/>
      <c r="E90" s="3"/>
      <c r="G90" s="17"/>
      <c r="H90" s="18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51" s="1" customFormat="1" hidden="1" x14ac:dyDescent="0.25">
      <c r="A91" s="3"/>
      <c r="B91" s="3"/>
      <c r="C91" s="3"/>
      <c r="D91" s="3"/>
      <c r="E91" s="3"/>
      <c r="G91" s="17"/>
      <c r="H91" s="18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51" s="1" customFormat="1" hidden="1" x14ac:dyDescent="0.25">
      <c r="A92" s="3"/>
      <c r="B92" s="3"/>
      <c r="C92" s="3"/>
      <c r="D92" s="3"/>
      <c r="E92" s="3"/>
      <c r="G92" s="17"/>
      <c r="H92" s="18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51" s="1" customFormat="1" hidden="1" x14ac:dyDescent="0.25">
      <c r="A93" s="3"/>
      <c r="B93" s="3"/>
      <c r="C93" s="3"/>
      <c r="D93" s="3"/>
      <c r="E93" s="3"/>
      <c r="G93" s="18" t="e">
        <f>#REF!+G73+#REF!+#REF!+G50+G40+G35+G34+G29+G28+G15+G11</f>
        <v>#REF!</v>
      </c>
      <c r="H93" s="18" t="e">
        <f>#REF!+H73+#REF!+#REF!+H50+H40+H35+H34+H29+H28+H15+H11</f>
        <v>#REF!</v>
      </c>
      <c r="I93" s="8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51" s="1" customFormat="1" x14ac:dyDescent="0.25">
      <c r="A94" s="3"/>
      <c r="B94" s="3"/>
      <c r="C94" s="3"/>
      <c r="D94" s="3"/>
      <c r="E94" s="3"/>
      <c r="G94" s="17"/>
      <c r="H94" s="18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51" s="1" customFormat="1" x14ac:dyDescent="0.25">
      <c r="A95" s="3"/>
      <c r="B95" s="3"/>
      <c r="C95" s="3"/>
      <c r="D95" s="3"/>
      <c r="E95" s="3"/>
      <c r="G95" s="17"/>
      <c r="H95" s="18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51" s="1" customFormat="1" x14ac:dyDescent="0.25">
      <c r="A96" s="3"/>
      <c r="B96" s="3"/>
      <c r="C96" s="3"/>
      <c r="D96" s="3"/>
      <c r="E96" s="3"/>
      <c r="G96" s="17"/>
      <c r="H96" s="18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s="1" customFormat="1" x14ac:dyDescent="0.25">
      <c r="A97" s="3"/>
      <c r="B97" s="3"/>
      <c r="C97" s="3"/>
      <c r="D97" s="3"/>
      <c r="E97" s="3"/>
      <c r="G97" s="17"/>
      <c r="H97" s="18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s="1" customFormat="1" x14ac:dyDescent="0.25">
      <c r="A98" s="3"/>
      <c r="B98" s="3"/>
      <c r="C98" s="3"/>
      <c r="D98" s="3"/>
      <c r="E98" s="3"/>
      <c r="G98" s="17"/>
      <c r="H98" s="18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s="1" customFormat="1" x14ac:dyDescent="0.25">
      <c r="A99" s="3"/>
      <c r="B99" s="3"/>
      <c r="C99" s="3"/>
      <c r="D99" s="3"/>
      <c r="E99" s="3"/>
      <c r="G99" s="17"/>
      <c r="H99" s="18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s="1" customFormat="1" x14ac:dyDescent="0.25">
      <c r="A100" s="3"/>
      <c r="B100" s="3"/>
      <c r="C100" s="3"/>
      <c r="D100" s="3"/>
      <c r="E100" s="3"/>
      <c r="G100" s="17"/>
      <c r="H100" s="18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s="1" customFormat="1" x14ac:dyDescent="0.25">
      <c r="A101" s="3"/>
      <c r="B101" s="3"/>
      <c r="C101" s="3"/>
      <c r="D101" s="3"/>
      <c r="E101" s="3"/>
      <c r="G101" s="17"/>
      <c r="H101" s="18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s="1" customFormat="1" x14ac:dyDescent="0.25">
      <c r="A102" s="3"/>
      <c r="B102" s="3"/>
      <c r="C102" s="3"/>
      <c r="D102" s="3"/>
      <c r="E102" s="3"/>
      <c r="G102" s="17"/>
      <c r="H102" s="18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s="1" customFormat="1" x14ac:dyDescent="0.25">
      <c r="A103" s="3"/>
      <c r="B103" s="3"/>
      <c r="C103" s="3"/>
      <c r="D103" s="3"/>
      <c r="E103" s="3"/>
      <c r="G103" s="17"/>
      <c r="H103" s="18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s="1" customFormat="1" x14ac:dyDescent="0.25">
      <c r="A104" s="3"/>
      <c r="B104" s="3"/>
      <c r="C104" s="3"/>
      <c r="D104" s="3"/>
      <c r="E104" s="3"/>
      <c r="G104" s="17"/>
      <c r="H104" s="18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s="1" customFormat="1" x14ac:dyDescent="0.25">
      <c r="A105" s="3"/>
      <c r="B105" s="3"/>
      <c r="C105" s="3"/>
      <c r="D105" s="3"/>
      <c r="E105" s="3"/>
      <c r="G105" s="17"/>
      <c r="H105" s="18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s="1" customFormat="1" x14ac:dyDescent="0.25">
      <c r="A106" s="3"/>
      <c r="B106" s="3"/>
      <c r="C106" s="3"/>
      <c r="D106" s="3"/>
      <c r="E106" s="3"/>
      <c r="G106" s="17"/>
      <c r="H106" s="18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s="1" customFormat="1" x14ac:dyDescent="0.25">
      <c r="A107" s="3"/>
      <c r="B107" s="3"/>
      <c r="C107" s="3"/>
      <c r="D107" s="3"/>
      <c r="E107" s="3"/>
      <c r="G107" s="17"/>
      <c r="H107" s="18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s="1" customFormat="1" x14ac:dyDescent="0.25">
      <c r="A108" s="3"/>
      <c r="B108" s="3"/>
      <c r="C108" s="3"/>
      <c r="D108" s="3"/>
      <c r="E108" s="3"/>
      <c r="G108" s="17"/>
      <c r="H108" s="18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s="1" customFormat="1" x14ac:dyDescent="0.25">
      <c r="A109" s="3"/>
      <c r="B109" s="3"/>
      <c r="C109" s="3"/>
      <c r="D109" s="3"/>
      <c r="E109" s="3"/>
      <c r="G109" s="17"/>
      <c r="H109" s="18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s="1" customFormat="1" x14ac:dyDescent="0.25">
      <c r="A110" s="3"/>
      <c r="B110" s="3"/>
      <c r="C110" s="3"/>
      <c r="D110" s="3"/>
      <c r="E110" s="3"/>
      <c r="G110" s="17"/>
      <c r="H110" s="18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s="1" customFormat="1" x14ac:dyDescent="0.25">
      <c r="A111" s="3"/>
      <c r="B111" s="3"/>
      <c r="C111" s="3"/>
      <c r="D111" s="3"/>
      <c r="E111" s="3"/>
      <c r="G111" s="17"/>
      <c r="H111" s="18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s="1" customFormat="1" x14ac:dyDescent="0.25">
      <c r="A112" s="3"/>
      <c r="B112" s="3"/>
      <c r="C112" s="3"/>
      <c r="D112" s="3"/>
      <c r="E112" s="3"/>
      <c r="G112" s="17"/>
      <c r="H112" s="18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s="1" customFormat="1" x14ac:dyDescent="0.25">
      <c r="A113" s="3"/>
      <c r="B113" s="3"/>
      <c r="C113" s="3"/>
      <c r="D113" s="3"/>
      <c r="E113" s="3"/>
      <c r="G113" s="17"/>
      <c r="H113" s="18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s="1" customFormat="1" x14ac:dyDescent="0.25">
      <c r="A114" s="3"/>
      <c r="B114" s="3"/>
      <c r="C114" s="3"/>
      <c r="D114" s="3"/>
      <c r="E114" s="3"/>
      <c r="G114" s="17"/>
      <c r="H114" s="18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s="1" customFormat="1" x14ac:dyDescent="0.25">
      <c r="A115" s="3"/>
      <c r="B115" s="3"/>
      <c r="C115" s="3"/>
      <c r="D115" s="3"/>
      <c r="E115" s="3"/>
      <c r="G115" s="17"/>
      <c r="H115" s="18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s="1" customFormat="1" x14ac:dyDescent="0.25">
      <c r="A116" s="3"/>
      <c r="B116" s="3"/>
      <c r="C116" s="3"/>
      <c r="D116" s="3"/>
      <c r="E116" s="3"/>
      <c r="G116" s="17"/>
      <c r="H116" s="18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s="1" customFormat="1" x14ac:dyDescent="0.25">
      <c r="A117" s="3"/>
      <c r="B117" s="3"/>
      <c r="C117" s="3"/>
      <c r="D117" s="3"/>
      <c r="E117" s="3"/>
      <c r="G117" s="17"/>
      <c r="H117" s="18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s="1" customFormat="1" x14ac:dyDescent="0.25">
      <c r="A118" s="3"/>
      <c r="B118" s="3"/>
      <c r="C118" s="3"/>
      <c r="D118" s="3"/>
      <c r="E118" s="3"/>
      <c r="G118" s="17"/>
      <c r="H118" s="18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s="1" customFormat="1" x14ac:dyDescent="0.25">
      <c r="A119" s="3"/>
      <c r="B119" s="3"/>
      <c r="C119" s="3"/>
      <c r="D119" s="3"/>
      <c r="E119" s="3"/>
      <c r="G119" s="17"/>
      <c r="H119" s="18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s="1" customFormat="1" x14ac:dyDescent="0.25">
      <c r="A120" s="3"/>
      <c r="B120" s="3"/>
      <c r="C120" s="3"/>
      <c r="D120" s="3"/>
      <c r="E120" s="3"/>
      <c r="G120" s="17"/>
      <c r="H120" s="18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s="1" customFormat="1" x14ac:dyDescent="0.25">
      <c r="A121" s="3"/>
      <c r="B121" s="3"/>
      <c r="C121" s="3"/>
      <c r="D121" s="3"/>
      <c r="E121" s="3"/>
      <c r="G121" s="17"/>
      <c r="H121" s="18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s="1" customFormat="1" x14ac:dyDescent="0.25">
      <c r="A122" s="3"/>
      <c r="B122" s="3"/>
      <c r="C122" s="3"/>
      <c r="D122" s="3"/>
      <c r="E122" s="3"/>
      <c r="G122" s="17"/>
      <c r="H122" s="18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s="1" customFormat="1" x14ac:dyDescent="0.25">
      <c r="A123" s="3"/>
      <c r="B123" s="3"/>
      <c r="C123" s="3"/>
      <c r="D123" s="3"/>
      <c r="E123" s="3"/>
      <c r="G123" s="17"/>
      <c r="H123" s="18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s="1" customFormat="1" x14ac:dyDescent="0.25">
      <c r="A124" s="3"/>
      <c r="B124" s="3"/>
      <c r="C124" s="3"/>
      <c r="D124" s="3"/>
      <c r="E124" s="3"/>
      <c r="G124" s="17"/>
      <c r="H124" s="18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s="1" customFormat="1" x14ac:dyDescent="0.25">
      <c r="A125" s="3"/>
      <c r="B125" s="3"/>
      <c r="C125" s="3"/>
      <c r="D125" s="3"/>
      <c r="E125" s="3"/>
      <c r="G125" s="17"/>
      <c r="H125" s="18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s="1" customFormat="1" x14ac:dyDescent="0.25">
      <c r="A126" s="3"/>
      <c r="B126" s="3"/>
      <c r="C126" s="3"/>
      <c r="D126" s="3"/>
      <c r="E126" s="3"/>
      <c r="G126" s="17"/>
      <c r="H126" s="18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s="1" customFormat="1" x14ac:dyDescent="0.25">
      <c r="A127" s="3"/>
      <c r="B127" s="3"/>
      <c r="C127" s="3"/>
      <c r="D127" s="3"/>
      <c r="E127" s="3"/>
      <c r="G127" s="17"/>
      <c r="H127" s="18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s="1" customFormat="1" x14ac:dyDescent="0.25">
      <c r="A128" s="3"/>
      <c r="B128" s="3"/>
      <c r="C128" s="3"/>
      <c r="D128" s="3"/>
      <c r="E128" s="3"/>
      <c r="G128" s="17"/>
      <c r="H128" s="18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s="1" customFormat="1" x14ac:dyDescent="0.25">
      <c r="A129" s="3"/>
      <c r="B129" s="3"/>
      <c r="C129" s="3"/>
      <c r="D129" s="3"/>
      <c r="E129" s="3"/>
      <c r="G129" s="17"/>
      <c r="H129" s="18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s="1" customFormat="1" x14ac:dyDescent="0.25">
      <c r="A130" s="3"/>
      <c r="B130" s="3"/>
      <c r="C130" s="3"/>
      <c r="D130" s="3"/>
      <c r="E130" s="3"/>
      <c r="G130" s="17"/>
      <c r="H130" s="18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s="1" customFormat="1" x14ac:dyDescent="0.25">
      <c r="A131" s="3"/>
      <c r="B131" s="3"/>
      <c r="C131" s="3"/>
      <c r="D131" s="3"/>
      <c r="E131" s="3"/>
      <c r="G131" s="17"/>
      <c r="H131" s="18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s="1" customFormat="1" x14ac:dyDescent="0.25">
      <c r="A132" s="3"/>
      <c r="B132" s="3"/>
      <c r="C132" s="3"/>
      <c r="D132" s="3"/>
      <c r="E132" s="3"/>
      <c r="G132" s="17"/>
      <c r="H132" s="18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s="1" customFormat="1" x14ac:dyDescent="0.25">
      <c r="A133" s="3"/>
      <c r="B133" s="3"/>
      <c r="C133" s="3"/>
      <c r="D133" s="3"/>
      <c r="E133" s="3"/>
      <c r="G133" s="17"/>
      <c r="H133" s="18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s="1" customFormat="1" x14ac:dyDescent="0.25">
      <c r="A134" s="3"/>
      <c r="B134" s="3"/>
      <c r="C134" s="3"/>
      <c r="D134" s="3"/>
      <c r="E134" s="3"/>
      <c r="G134" s="17"/>
      <c r="H134" s="18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s="1" customFormat="1" x14ac:dyDescent="0.25">
      <c r="A135" s="3"/>
      <c r="B135" s="3"/>
      <c r="C135" s="3"/>
      <c r="D135" s="3"/>
      <c r="E135" s="3"/>
      <c r="G135" s="17"/>
      <c r="H135" s="18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s="1" customFormat="1" x14ac:dyDescent="0.25">
      <c r="A136" s="3"/>
      <c r="B136" s="3"/>
      <c r="C136" s="3"/>
      <c r="D136" s="3"/>
      <c r="E136" s="3"/>
      <c r="G136" s="17"/>
      <c r="H136" s="18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s="1" customFormat="1" x14ac:dyDescent="0.25">
      <c r="A137" s="3"/>
      <c r="B137" s="3"/>
      <c r="C137" s="3"/>
      <c r="D137" s="3"/>
      <c r="E137" s="3"/>
      <c r="G137" s="17"/>
      <c r="H137" s="18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s="1" customFormat="1" x14ac:dyDescent="0.25">
      <c r="A138" s="3"/>
      <c r="B138" s="3"/>
      <c r="C138" s="3"/>
      <c r="D138" s="3"/>
      <c r="E138" s="3"/>
      <c r="G138" s="17"/>
      <c r="H138" s="18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s="1" customFormat="1" x14ac:dyDescent="0.25">
      <c r="A139" s="3"/>
      <c r="B139" s="3"/>
      <c r="C139" s="3"/>
      <c r="D139" s="3"/>
      <c r="E139" s="3"/>
      <c r="G139" s="17"/>
      <c r="H139" s="18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s="1" customFormat="1" x14ac:dyDescent="0.25">
      <c r="A140" s="3"/>
      <c r="B140" s="3"/>
      <c r="C140" s="3"/>
      <c r="D140" s="3"/>
      <c r="E140" s="3"/>
      <c r="G140" s="17"/>
      <c r="H140" s="18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s="1" customFormat="1" x14ac:dyDescent="0.25">
      <c r="A141" s="3"/>
      <c r="B141" s="3"/>
      <c r="C141" s="3"/>
      <c r="D141" s="3"/>
      <c r="E141" s="3"/>
      <c r="G141" s="17"/>
      <c r="H141" s="18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s="1" customFormat="1" x14ac:dyDescent="0.25">
      <c r="A142" s="3"/>
      <c r="B142" s="3"/>
      <c r="C142" s="3"/>
      <c r="D142" s="3"/>
      <c r="E142" s="3"/>
      <c r="G142" s="17"/>
      <c r="H142" s="18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s="1" customFormat="1" x14ac:dyDescent="0.25">
      <c r="A143" s="3"/>
      <c r="B143" s="3"/>
      <c r="C143" s="3"/>
      <c r="D143" s="3"/>
      <c r="E143" s="3"/>
      <c r="G143" s="17"/>
      <c r="H143" s="18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s="1" customFormat="1" x14ac:dyDescent="0.25">
      <c r="A144" s="3"/>
      <c r="B144" s="3"/>
      <c r="C144" s="3"/>
      <c r="D144" s="3"/>
      <c r="E144" s="3"/>
      <c r="G144" s="17"/>
      <c r="H144" s="18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s="1" customFormat="1" x14ac:dyDescent="0.25">
      <c r="A145" s="3"/>
      <c r="B145" s="3"/>
      <c r="C145" s="3"/>
      <c r="D145" s="3"/>
      <c r="E145" s="3"/>
      <c r="G145" s="17"/>
      <c r="H145" s="18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s="1" customFormat="1" x14ac:dyDescent="0.25">
      <c r="A146" s="3"/>
      <c r="B146" s="3"/>
      <c r="C146" s="3"/>
      <c r="D146" s="3"/>
      <c r="E146" s="3"/>
      <c r="G146" s="17"/>
      <c r="H146" s="18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s="1" customFormat="1" x14ac:dyDescent="0.25">
      <c r="A147" s="3"/>
      <c r="B147" s="3"/>
      <c r="C147" s="3"/>
      <c r="D147" s="3"/>
      <c r="E147" s="3"/>
      <c r="G147" s="17"/>
      <c r="H147" s="18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s="1" customFormat="1" x14ac:dyDescent="0.25">
      <c r="A148" s="3"/>
      <c r="B148" s="3"/>
      <c r="C148" s="3"/>
      <c r="D148" s="3"/>
      <c r="E148" s="3"/>
      <c r="G148" s="17"/>
      <c r="H148" s="18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s="1" customFormat="1" x14ac:dyDescent="0.25">
      <c r="A149" s="3"/>
      <c r="B149" s="3"/>
      <c r="C149" s="3"/>
      <c r="D149" s="3"/>
      <c r="E149" s="3"/>
      <c r="G149" s="17"/>
      <c r="H149" s="18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s="1" customFormat="1" x14ac:dyDescent="0.25">
      <c r="A150" s="3"/>
      <c r="B150" s="3"/>
      <c r="C150" s="3"/>
      <c r="D150" s="3"/>
      <c r="E150" s="3"/>
      <c r="G150" s="17"/>
      <c r="H150" s="18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s="1" customFormat="1" x14ac:dyDescent="0.25">
      <c r="A151" s="3"/>
      <c r="B151" s="3"/>
      <c r="C151" s="3"/>
      <c r="D151" s="3"/>
      <c r="E151" s="3"/>
      <c r="G151" s="17"/>
      <c r="H151" s="18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s="1" customFormat="1" x14ac:dyDescent="0.25">
      <c r="A152" s="3"/>
      <c r="B152" s="3"/>
      <c r="C152" s="3"/>
      <c r="D152" s="3"/>
      <c r="E152" s="3"/>
      <c r="G152" s="17"/>
      <c r="H152" s="18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s="1" customFormat="1" x14ac:dyDescent="0.25">
      <c r="A153" s="3"/>
      <c r="B153" s="3"/>
      <c r="C153" s="3"/>
      <c r="D153" s="3"/>
      <c r="E153" s="3"/>
      <c r="G153" s="17"/>
      <c r="H153" s="18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s="1" customFormat="1" x14ac:dyDescent="0.25">
      <c r="A154" s="3"/>
      <c r="B154" s="3"/>
      <c r="C154" s="3"/>
      <c r="D154" s="3"/>
      <c r="E154" s="3"/>
      <c r="G154" s="17"/>
      <c r="H154" s="18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s="1" customFormat="1" x14ac:dyDescent="0.25">
      <c r="A155" s="3"/>
      <c r="B155" s="3"/>
      <c r="C155" s="3"/>
      <c r="D155" s="3"/>
      <c r="E155" s="3"/>
      <c r="G155" s="17"/>
      <c r="H155" s="18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s="1" customFormat="1" x14ac:dyDescent="0.25">
      <c r="A156" s="3"/>
      <c r="B156" s="3"/>
      <c r="C156" s="3"/>
      <c r="D156" s="3"/>
      <c r="E156" s="3"/>
      <c r="G156" s="17"/>
      <c r="H156" s="18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s="1" customFormat="1" x14ac:dyDescent="0.25">
      <c r="A157" s="3"/>
      <c r="B157" s="3"/>
      <c r="C157" s="3"/>
      <c r="D157" s="3"/>
      <c r="E157" s="3"/>
      <c r="G157" s="17"/>
      <c r="H157" s="18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s="1" customFormat="1" x14ac:dyDescent="0.25">
      <c r="A158" s="3"/>
      <c r="B158" s="3"/>
      <c r="C158" s="3"/>
      <c r="D158" s="3"/>
      <c r="E158" s="3"/>
      <c r="G158" s="17"/>
      <c r="H158" s="18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s="1" customFormat="1" x14ac:dyDescent="0.25">
      <c r="A159" s="3"/>
      <c r="B159" s="3"/>
      <c r="C159" s="3"/>
      <c r="D159" s="3"/>
      <c r="E159" s="3"/>
      <c r="G159" s="17"/>
      <c r="H159" s="18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s="1" customFormat="1" x14ac:dyDescent="0.25">
      <c r="A160" s="3"/>
      <c r="B160" s="3"/>
      <c r="C160" s="3"/>
      <c r="D160" s="3"/>
      <c r="E160" s="3"/>
      <c r="G160" s="17"/>
      <c r="H160" s="18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s="1" customFormat="1" x14ac:dyDescent="0.25">
      <c r="A161" s="3"/>
      <c r="B161" s="3"/>
      <c r="C161" s="3"/>
      <c r="D161" s="3"/>
      <c r="E161" s="3"/>
      <c r="G161" s="17"/>
      <c r="H161" s="18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s="1" customFormat="1" x14ac:dyDescent="0.25">
      <c r="A162" s="3"/>
      <c r="B162" s="3"/>
      <c r="C162" s="3"/>
      <c r="D162" s="3"/>
      <c r="E162" s="3"/>
      <c r="G162" s="17"/>
      <c r="H162" s="18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s="1" customFormat="1" x14ac:dyDescent="0.25">
      <c r="A163" s="3"/>
      <c r="B163" s="3"/>
      <c r="C163" s="3"/>
      <c r="D163" s="3"/>
      <c r="E163" s="3"/>
      <c r="G163" s="17"/>
      <c r="H163" s="18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s="1" customFormat="1" x14ac:dyDescent="0.25">
      <c r="A164" s="3"/>
      <c r="B164" s="3"/>
      <c r="C164" s="3"/>
      <c r="D164" s="3"/>
      <c r="E164" s="3"/>
      <c r="G164" s="17"/>
      <c r="H164" s="18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s="1" customFormat="1" x14ac:dyDescent="0.25">
      <c r="A165" s="3"/>
      <c r="B165" s="3"/>
      <c r="C165" s="3"/>
      <c r="D165" s="3"/>
      <c r="E165" s="3"/>
      <c r="G165" s="17"/>
      <c r="H165" s="18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s="1" customFormat="1" x14ac:dyDescent="0.25">
      <c r="A166" s="3"/>
      <c r="B166" s="3"/>
      <c r="C166" s="3"/>
      <c r="D166" s="3"/>
      <c r="E166" s="3"/>
      <c r="G166" s="17"/>
      <c r="H166" s="18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s="1" customFormat="1" x14ac:dyDescent="0.25">
      <c r="A167" s="3"/>
      <c r="B167" s="3"/>
      <c r="C167" s="3"/>
      <c r="D167" s="3"/>
      <c r="E167" s="3"/>
      <c r="G167" s="17"/>
      <c r="H167" s="18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s="1" customFormat="1" x14ac:dyDescent="0.25">
      <c r="A168" s="3"/>
      <c r="B168" s="3"/>
      <c r="C168" s="3"/>
      <c r="D168" s="3"/>
      <c r="E168" s="3"/>
      <c r="G168" s="17"/>
      <c r="H168" s="18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s="1" customFormat="1" x14ac:dyDescent="0.25">
      <c r="A169" s="3"/>
      <c r="B169" s="3"/>
      <c r="C169" s="3"/>
      <c r="D169" s="3"/>
      <c r="E169" s="3"/>
      <c r="G169" s="17"/>
      <c r="H169" s="18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s="1" customFormat="1" x14ac:dyDescent="0.25">
      <c r="A170" s="3"/>
      <c r="B170" s="3"/>
      <c r="C170" s="3"/>
      <c r="D170" s="3"/>
      <c r="E170" s="3"/>
      <c r="G170" s="17"/>
      <c r="H170" s="18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s="1" customFormat="1" x14ac:dyDescent="0.25">
      <c r="A171" s="3"/>
      <c r="B171" s="3"/>
      <c r="C171" s="3"/>
      <c r="D171" s="3"/>
      <c r="E171" s="3"/>
      <c r="G171" s="17"/>
      <c r="H171" s="18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s="1" customFormat="1" x14ac:dyDescent="0.25">
      <c r="A172" s="3"/>
      <c r="B172" s="3"/>
      <c r="C172" s="3"/>
      <c r="D172" s="3"/>
      <c r="E172" s="3"/>
      <c r="G172" s="17"/>
      <c r="H172" s="18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s="1" customFormat="1" x14ac:dyDescent="0.25">
      <c r="A173" s="3"/>
      <c r="B173" s="3"/>
      <c r="C173" s="3"/>
      <c r="D173" s="3"/>
      <c r="E173" s="3"/>
      <c r="G173" s="17"/>
      <c r="H173" s="18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s="1" customFormat="1" x14ac:dyDescent="0.25">
      <c r="A174" s="3"/>
      <c r="B174" s="3"/>
      <c r="C174" s="3"/>
      <c r="D174" s="3"/>
      <c r="E174" s="3"/>
      <c r="G174" s="17"/>
      <c r="H174" s="18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s="1" customFormat="1" x14ac:dyDescent="0.25">
      <c r="A175" s="3"/>
      <c r="B175" s="3"/>
      <c r="C175" s="3"/>
      <c r="D175" s="3"/>
      <c r="E175" s="3"/>
      <c r="G175" s="17"/>
      <c r="H175" s="18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s="1" customFormat="1" x14ac:dyDescent="0.25">
      <c r="A176" s="3"/>
      <c r="B176" s="3"/>
      <c r="C176" s="3"/>
      <c r="D176" s="3"/>
      <c r="E176" s="3"/>
      <c r="G176" s="17"/>
      <c r="H176" s="18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s="1" customFormat="1" x14ac:dyDescent="0.25">
      <c r="A177" s="3"/>
      <c r="B177" s="3"/>
      <c r="C177" s="3"/>
      <c r="D177" s="3"/>
      <c r="E177" s="3"/>
      <c r="G177" s="17"/>
      <c r="H177" s="18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s="1" customFormat="1" x14ac:dyDescent="0.25">
      <c r="A178" s="3"/>
      <c r="B178" s="3"/>
      <c r="C178" s="3"/>
      <c r="D178" s="3"/>
      <c r="E178" s="3"/>
      <c r="G178" s="17"/>
      <c r="H178" s="18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s="1" customFormat="1" x14ac:dyDescent="0.25">
      <c r="A179" s="3"/>
      <c r="B179" s="3"/>
      <c r="C179" s="3"/>
      <c r="D179" s="3"/>
      <c r="E179" s="3"/>
      <c r="G179" s="17"/>
      <c r="H179" s="18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s="1" customFormat="1" x14ac:dyDescent="0.25">
      <c r="A180" s="3"/>
      <c r="B180" s="3"/>
      <c r="C180" s="3"/>
      <c r="D180" s="3"/>
      <c r="E180" s="3"/>
      <c r="G180" s="17"/>
      <c r="H180" s="18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s="1" customFormat="1" x14ac:dyDescent="0.25">
      <c r="A181" s="3"/>
      <c r="B181" s="3"/>
      <c r="C181" s="3"/>
      <c r="D181" s="3"/>
      <c r="E181" s="3"/>
      <c r="G181" s="17"/>
      <c r="H181" s="18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s="1" customFormat="1" x14ac:dyDescent="0.25">
      <c r="A182" s="3"/>
      <c r="B182" s="3"/>
      <c r="C182" s="3"/>
      <c r="D182" s="3"/>
      <c r="E182" s="3"/>
      <c r="G182" s="17"/>
      <c r="H182" s="18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s="1" customFormat="1" x14ac:dyDescent="0.25">
      <c r="A183" s="3"/>
      <c r="B183" s="3"/>
      <c r="C183" s="3"/>
      <c r="D183" s="3"/>
      <c r="E183" s="3"/>
      <c r="G183" s="17"/>
      <c r="H183" s="18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s="1" customFormat="1" x14ac:dyDescent="0.25">
      <c r="A184" s="3"/>
      <c r="B184" s="3"/>
      <c r="C184" s="3"/>
      <c r="D184" s="3"/>
      <c r="E184" s="3"/>
      <c r="G184" s="17"/>
      <c r="H184" s="18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s="1" customFormat="1" x14ac:dyDescent="0.25">
      <c r="A185" s="3"/>
      <c r="B185" s="3"/>
      <c r="C185" s="3"/>
      <c r="D185" s="3"/>
      <c r="E185" s="3"/>
      <c r="G185" s="17"/>
      <c r="H185" s="18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s="1" customFormat="1" x14ac:dyDescent="0.25">
      <c r="A186" s="3"/>
      <c r="B186" s="3"/>
      <c r="C186" s="3"/>
      <c r="D186" s="3"/>
      <c r="E186" s="3"/>
      <c r="G186" s="17"/>
      <c r="H186" s="18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s="1" customFormat="1" x14ac:dyDescent="0.25">
      <c r="A187" s="3"/>
      <c r="B187" s="3"/>
      <c r="C187" s="3"/>
      <c r="D187" s="3"/>
      <c r="E187" s="3"/>
      <c r="G187" s="17"/>
      <c r="H187" s="18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s="1" customFormat="1" x14ac:dyDescent="0.25">
      <c r="A188" s="3"/>
      <c r="B188" s="3"/>
      <c r="C188" s="3"/>
      <c r="D188" s="3"/>
      <c r="E188" s="3"/>
      <c r="G188" s="17"/>
      <c r="H188" s="18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s="1" customFormat="1" x14ac:dyDescent="0.25">
      <c r="A189" s="3"/>
      <c r="B189" s="3"/>
      <c r="C189" s="3"/>
      <c r="D189" s="3"/>
      <c r="E189" s="3"/>
      <c r="G189" s="17"/>
      <c r="H189" s="18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s="1" customFormat="1" x14ac:dyDescent="0.25">
      <c r="A190" s="3"/>
      <c r="B190" s="3"/>
      <c r="C190" s="3"/>
      <c r="D190" s="3"/>
      <c r="E190" s="3"/>
      <c r="G190" s="17"/>
      <c r="H190" s="18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s="1" customFormat="1" x14ac:dyDescent="0.25">
      <c r="A191" s="3"/>
      <c r="B191" s="3"/>
      <c r="C191" s="3"/>
      <c r="D191" s="3"/>
      <c r="E191" s="3"/>
      <c r="G191" s="17"/>
      <c r="H191" s="18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s="1" customFormat="1" x14ac:dyDescent="0.25">
      <c r="A192" s="3"/>
      <c r="B192" s="3"/>
      <c r="C192" s="3"/>
      <c r="D192" s="3"/>
      <c r="E192" s="3"/>
      <c r="G192" s="17"/>
      <c r="H192" s="18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s="1" customFormat="1" x14ac:dyDescent="0.25">
      <c r="A193" s="3"/>
      <c r="B193" s="3"/>
      <c r="C193" s="3"/>
      <c r="D193" s="3"/>
      <c r="E193" s="3"/>
      <c r="G193" s="17"/>
      <c r="H193" s="18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s="1" customFormat="1" x14ac:dyDescent="0.25">
      <c r="A194" s="3"/>
      <c r="B194" s="3"/>
      <c r="C194" s="3"/>
      <c r="D194" s="3"/>
      <c r="E194" s="3"/>
      <c r="G194" s="17"/>
      <c r="H194" s="18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s="1" customFormat="1" x14ac:dyDescent="0.25">
      <c r="A195" s="3"/>
      <c r="B195" s="3"/>
      <c r="C195" s="3"/>
      <c r="D195" s="3"/>
      <c r="E195" s="3"/>
      <c r="G195" s="17"/>
      <c r="H195" s="18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s="1" customFormat="1" x14ac:dyDescent="0.25">
      <c r="A196" s="3"/>
      <c r="B196" s="3"/>
      <c r="C196" s="3"/>
      <c r="D196" s="3"/>
      <c r="E196" s="3"/>
      <c r="G196" s="17"/>
      <c r="H196" s="18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s="1" customFormat="1" x14ac:dyDescent="0.25">
      <c r="A197" s="3"/>
      <c r="B197" s="3"/>
      <c r="C197" s="3"/>
      <c r="D197" s="3"/>
      <c r="E197" s="3"/>
      <c r="G197" s="17"/>
      <c r="H197" s="18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s="1" customFormat="1" x14ac:dyDescent="0.25">
      <c r="A198" s="3"/>
      <c r="B198" s="3"/>
      <c r="C198" s="3"/>
      <c r="D198" s="3"/>
      <c r="E198" s="3"/>
      <c r="G198" s="17"/>
      <c r="H198" s="18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s="1" customFormat="1" x14ac:dyDescent="0.25">
      <c r="A199" s="3"/>
      <c r="B199" s="3"/>
      <c r="C199" s="3"/>
      <c r="D199" s="3"/>
      <c r="E199" s="3"/>
      <c r="G199" s="17"/>
      <c r="H199" s="18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s="1" customFormat="1" x14ac:dyDescent="0.25">
      <c r="A200" s="3"/>
      <c r="B200" s="3"/>
      <c r="C200" s="3"/>
      <c r="D200" s="3"/>
      <c r="E200" s="3"/>
      <c r="G200" s="17"/>
      <c r="H200" s="18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s="1" customFormat="1" x14ac:dyDescent="0.25">
      <c r="A201" s="3"/>
      <c r="B201" s="3"/>
      <c r="C201" s="3"/>
      <c r="D201" s="3"/>
      <c r="E201" s="3"/>
      <c r="G201" s="17"/>
      <c r="H201" s="18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s="1" customFormat="1" x14ac:dyDescent="0.25">
      <c r="A202" s="3"/>
      <c r="B202" s="3"/>
      <c r="C202" s="3"/>
      <c r="D202" s="3"/>
      <c r="E202" s="3"/>
      <c r="G202" s="17"/>
      <c r="H202" s="18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s="1" customFormat="1" x14ac:dyDescent="0.25">
      <c r="A203" s="3"/>
      <c r="B203" s="3"/>
      <c r="C203" s="3"/>
      <c r="D203" s="3"/>
      <c r="E203" s="3"/>
      <c r="G203" s="17"/>
      <c r="H203" s="18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s="1" customFormat="1" x14ac:dyDescent="0.25">
      <c r="A204" s="3"/>
      <c r="B204" s="3"/>
      <c r="C204" s="3"/>
      <c r="D204" s="3"/>
      <c r="E204" s="3"/>
      <c r="G204" s="17"/>
      <c r="H204" s="18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s="1" customFormat="1" x14ac:dyDescent="0.25">
      <c r="A205" s="3"/>
      <c r="B205" s="3"/>
      <c r="C205" s="3"/>
      <c r="D205" s="3"/>
      <c r="E205" s="3"/>
      <c r="G205" s="17"/>
      <c r="H205" s="18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s="1" customFormat="1" x14ac:dyDescent="0.25">
      <c r="A206" s="3"/>
      <c r="B206" s="3"/>
      <c r="C206" s="3"/>
      <c r="D206" s="3"/>
      <c r="E206" s="3"/>
      <c r="G206" s="17"/>
      <c r="H206" s="18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s="1" customFormat="1" x14ac:dyDescent="0.25">
      <c r="A207" s="3"/>
      <c r="B207" s="3"/>
      <c r="C207" s="3"/>
      <c r="D207" s="3"/>
      <c r="E207" s="3"/>
      <c r="G207" s="17"/>
      <c r="H207" s="18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s="1" customFormat="1" x14ac:dyDescent="0.25">
      <c r="A208" s="3"/>
      <c r="B208" s="3"/>
      <c r="C208" s="3"/>
      <c r="D208" s="3"/>
      <c r="E208" s="3"/>
      <c r="G208" s="17"/>
      <c r="H208" s="18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s="1" customFormat="1" x14ac:dyDescent="0.25">
      <c r="A209" s="3"/>
      <c r="B209" s="3"/>
      <c r="C209" s="3"/>
      <c r="D209" s="3"/>
      <c r="E209" s="3"/>
      <c r="G209" s="17"/>
      <c r="H209" s="18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s="1" customFormat="1" x14ac:dyDescent="0.25">
      <c r="A210" s="3"/>
      <c r="B210" s="3"/>
      <c r="C210" s="3"/>
      <c r="D210" s="3"/>
      <c r="E210" s="3"/>
      <c r="G210" s="17"/>
      <c r="H210" s="18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s="1" customFormat="1" x14ac:dyDescent="0.25">
      <c r="A211" s="3"/>
      <c r="B211" s="3"/>
      <c r="C211" s="3"/>
      <c r="D211" s="3"/>
      <c r="E211" s="3"/>
      <c r="G211" s="17"/>
      <c r="H211" s="18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s="1" customFormat="1" x14ac:dyDescent="0.25">
      <c r="A212" s="3"/>
      <c r="B212" s="3"/>
      <c r="C212" s="3"/>
      <c r="D212" s="3"/>
      <c r="E212" s="3"/>
      <c r="G212" s="17"/>
      <c r="H212" s="18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s="1" customFormat="1" x14ac:dyDescent="0.25">
      <c r="A213" s="3"/>
      <c r="B213" s="3"/>
      <c r="C213" s="3"/>
      <c r="D213" s="3"/>
      <c r="E213" s="3"/>
      <c r="G213" s="17"/>
      <c r="H213" s="18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s="1" customFormat="1" x14ac:dyDescent="0.25">
      <c r="A214" s="3"/>
      <c r="B214" s="3"/>
      <c r="C214" s="3"/>
      <c r="D214" s="3"/>
      <c r="E214" s="3"/>
      <c r="G214" s="17"/>
      <c r="H214" s="18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s="1" customFormat="1" x14ac:dyDescent="0.25">
      <c r="A215" s="3"/>
      <c r="B215" s="3"/>
      <c r="C215" s="3"/>
      <c r="D215" s="3"/>
      <c r="E215" s="3"/>
      <c r="G215" s="17"/>
      <c r="H215" s="18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s="1" customFormat="1" x14ac:dyDescent="0.25">
      <c r="A216" s="3"/>
      <c r="B216" s="3"/>
      <c r="C216" s="3"/>
      <c r="D216" s="3"/>
      <c r="E216" s="3"/>
      <c r="G216" s="17"/>
      <c r="H216" s="18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s="1" customFormat="1" x14ac:dyDescent="0.25">
      <c r="A217" s="3"/>
      <c r="B217" s="3"/>
      <c r="C217" s="3"/>
      <c r="D217" s="3"/>
      <c r="E217" s="3"/>
      <c r="G217" s="17"/>
      <c r="H217" s="18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s="1" customFormat="1" x14ac:dyDescent="0.25">
      <c r="A218" s="3"/>
      <c r="B218" s="3"/>
      <c r="C218" s="3"/>
      <c r="D218" s="3"/>
      <c r="E218" s="3"/>
      <c r="G218" s="17"/>
      <c r="H218" s="18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s="1" customFormat="1" x14ac:dyDescent="0.25">
      <c r="A219" s="3"/>
      <c r="B219" s="3"/>
      <c r="C219" s="3"/>
      <c r="D219" s="3"/>
      <c r="E219" s="3"/>
      <c r="G219" s="17"/>
      <c r="H219" s="18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s="1" customFormat="1" x14ac:dyDescent="0.25">
      <c r="A220" s="3"/>
      <c r="B220" s="3"/>
      <c r="C220" s="3"/>
      <c r="D220" s="3"/>
      <c r="E220" s="3"/>
      <c r="G220" s="17"/>
      <c r="H220" s="18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s="1" customFormat="1" x14ac:dyDescent="0.25">
      <c r="A221" s="3"/>
      <c r="B221" s="3"/>
      <c r="C221" s="3"/>
      <c r="D221" s="3"/>
      <c r="E221" s="3"/>
      <c r="G221" s="17"/>
      <c r="H221" s="18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s="1" customFormat="1" x14ac:dyDescent="0.25">
      <c r="A222" s="3"/>
      <c r="B222" s="3"/>
      <c r="C222" s="3"/>
      <c r="D222" s="3"/>
      <c r="E222" s="3"/>
      <c r="G222" s="17"/>
      <c r="H222" s="18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s="1" customFormat="1" x14ac:dyDescent="0.25">
      <c r="A223" s="3"/>
      <c r="B223" s="3"/>
      <c r="C223" s="3"/>
      <c r="D223" s="3"/>
      <c r="E223" s="3"/>
      <c r="G223" s="17"/>
      <c r="H223" s="18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s="1" customFormat="1" x14ac:dyDescent="0.25">
      <c r="A224" s="3"/>
      <c r="B224" s="3"/>
      <c r="C224" s="3"/>
      <c r="D224" s="3"/>
      <c r="E224" s="3"/>
      <c r="G224" s="17"/>
      <c r="H224" s="18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s="1" customFormat="1" x14ac:dyDescent="0.25">
      <c r="A225" s="3"/>
      <c r="B225" s="3"/>
      <c r="C225" s="3"/>
      <c r="D225" s="3"/>
      <c r="E225" s="3"/>
      <c r="G225" s="17"/>
      <c r="H225" s="18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s="1" customFormat="1" x14ac:dyDescent="0.25">
      <c r="A226" s="3"/>
      <c r="B226" s="3"/>
      <c r="C226" s="3"/>
      <c r="D226" s="3"/>
      <c r="E226" s="3"/>
      <c r="G226" s="17"/>
      <c r="H226" s="18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s="1" customFormat="1" x14ac:dyDescent="0.25">
      <c r="A227" s="3"/>
      <c r="B227" s="3"/>
      <c r="C227" s="3"/>
      <c r="D227" s="3"/>
      <c r="E227" s="3"/>
      <c r="G227" s="17"/>
      <c r="H227" s="18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s="1" customFormat="1" x14ac:dyDescent="0.25">
      <c r="A228" s="3"/>
      <c r="B228" s="3"/>
      <c r="C228" s="3"/>
      <c r="D228" s="3"/>
      <c r="E228" s="3"/>
      <c r="G228" s="17"/>
      <c r="H228" s="18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s="1" customFormat="1" x14ac:dyDescent="0.25">
      <c r="A229" s="3"/>
      <c r="B229" s="3"/>
      <c r="C229" s="3"/>
      <c r="D229" s="3"/>
      <c r="E229" s="3"/>
      <c r="G229" s="17"/>
      <c r="H229" s="18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s="1" customFormat="1" x14ac:dyDescent="0.25">
      <c r="A230" s="3"/>
      <c r="B230" s="3"/>
      <c r="C230" s="3"/>
      <c r="D230" s="3"/>
      <c r="E230" s="3"/>
      <c r="G230" s="17"/>
      <c r="H230" s="18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s="1" customFormat="1" x14ac:dyDescent="0.25">
      <c r="A231" s="3"/>
      <c r="B231" s="3"/>
      <c r="C231" s="3"/>
      <c r="D231" s="3"/>
      <c r="E231" s="3"/>
      <c r="G231" s="17"/>
      <c r="H231" s="18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s="1" customFormat="1" x14ac:dyDescent="0.25">
      <c r="A232" s="3"/>
      <c r="B232" s="3"/>
      <c r="C232" s="3"/>
      <c r="D232" s="3"/>
      <c r="E232" s="3"/>
      <c r="G232" s="17"/>
      <c r="H232" s="18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s="1" customFormat="1" x14ac:dyDescent="0.25">
      <c r="A233" s="3"/>
      <c r="B233" s="3"/>
      <c r="C233" s="3"/>
      <c r="D233" s="3"/>
      <c r="E233" s="3"/>
      <c r="G233" s="17"/>
      <c r="H233" s="18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s="1" customFormat="1" x14ac:dyDescent="0.25">
      <c r="A234" s="3"/>
      <c r="B234" s="3"/>
      <c r="C234" s="3"/>
      <c r="D234" s="3"/>
      <c r="E234" s="3"/>
      <c r="G234" s="17"/>
      <c r="H234" s="18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s="1" customFormat="1" x14ac:dyDescent="0.25">
      <c r="A235" s="3"/>
      <c r="B235" s="3"/>
      <c r="C235" s="3"/>
      <c r="D235" s="3"/>
      <c r="E235" s="3"/>
      <c r="G235" s="17"/>
      <c r="H235" s="18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s="1" customFormat="1" x14ac:dyDescent="0.25">
      <c r="A236" s="3"/>
      <c r="B236" s="3"/>
      <c r="C236" s="3"/>
      <c r="D236" s="3"/>
      <c r="E236" s="3"/>
      <c r="G236" s="17"/>
      <c r="H236" s="18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s="1" customFormat="1" x14ac:dyDescent="0.25">
      <c r="A237" s="3"/>
      <c r="B237" s="3"/>
      <c r="C237" s="3"/>
      <c r="D237" s="3"/>
      <c r="E237" s="3"/>
      <c r="G237" s="17"/>
      <c r="H237" s="18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s="1" customFormat="1" x14ac:dyDescent="0.25">
      <c r="A238" s="3"/>
      <c r="B238" s="3"/>
      <c r="C238" s="3"/>
      <c r="D238" s="3"/>
      <c r="E238" s="3"/>
      <c r="G238" s="17"/>
      <c r="H238" s="18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s="1" customFormat="1" x14ac:dyDescent="0.25">
      <c r="A239" s="3"/>
      <c r="B239" s="3"/>
      <c r="C239" s="3"/>
      <c r="D239" s="3"/>
      <c r="E239" s="3"/>
      <c r="G239" s="17"/>
      <c r="H239" s="18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s="1" customFormat="1" x14ac:dyDescent="0.25">
      <c r="A240" s="3"/>
      <c r="B240" s="3"/>
      <c r="C240" s="3"/>
      <c r="D240" s="3"/>
      <c r="E240" s="3"/>
      <c r="G240" s="17"/>
      <c r="H240" s="18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s="1" customFormat="1" x14ac:dyDescent="0.25">
      <c r="A241" s="3"/>
      <c r="B241" s="3"/>
      <c r="C241" s="3"/>
      <c r="D241" s="3"/>
      <c r="E241" s="3"/>
      <c r="G241" s="17"/>
      <c r="H241" s="18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s="1" customFormat="1" x14ac:dyDescent="0.25">
      <c r="A242" s="3"/>
      <c r="B242" s="3"/>
      <c r="C242" s="3"/>
      <c r="D242" s="3"/>
      <c r="E242" s="3"/>
      <c r="G242" s="17"/>
      <c r="H242" s="18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s="1" customFormat="1" x14ac:dyDescent="0.25">
      <c r="A243" s="3"/>
      <c r="B243" s="3"/>
      <c r="C243" s="3"/>
      <c r="D243" s="3"/>
      <c r="E243" s="3"/>
      <c r="G243" s="17"/>
      <c r="H243" s="18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s="1" customFormat="1" x14ac:dyDescent="0.25">
      <c r="A244" s="3"/>
      <c r="B244" s="3"/>
      <c r="C244" s="3"/>
      <c r="D244" s="3"/>
      <c r="E244" s="3"/>
      <c r="G244" s="17"/>
      <c r="H244" s="18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s="1" customFormat="1" x14ac:dyDescent="0.25">
      <c r="A245" s="3"/>
      <c r="B245" s="3"/>
      <c r="C245" s="3"/>
      <c r="D245" s="3"/>
      <c r="E245" s="3"/>
      <c r="G245" s="17"/>
      <c r="H245" s="18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s="1" customFormat="1" x14ac:dyDescent="0.25">
      <c r="A246" s="3"/>
      <c r="B246" s="3"/>
      <c r="C246" s="3"/>
      <c r="D246" s="3"/>
      <c r="E246" s="3"/>
      <c r="G246" s="17"/>
      <c r="H246" s="18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s="1" customFormat="1" x14ac:dyDescent="0.25">
      <c r="A247" s="3"/>
      <c r="B247" s="3"/>
      <c r="C247" s="3"/>
      <c r="D247" s="3"/>
      <c r="E247" s="3"/>
      <c r="G247" s="17"/>
      <c r="H247" s="18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s="1" customFormat="1" x14ac:dyDescent="0.25">
      <c r="A248" s="3"/>
      <c r="B248" s="3"/>
      <c r="C248" s="3"/>
      <c r="D248" s="3"/>
      <c r="E248" s="3"/>
      <c r="G248" s="17"/>
      <c r="H248" s="18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s="1" customFormat="1" x14ac:dyDescent="0.25">
      <c r="A249" s="3"/>
      <c r="B249" s="3"/>
      <c r="C249" s="3"/>
      <c r="D249" s="3"/>
      <c r="E249" s="3"/>
      <c r="G249" s="17"/>
      <c r="H249" s="18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s="1" customFormat="1" x14ac:dyDescent="0.25">
      <c r="A250" s="3"/>
      <c r="B250" s="3"/>
      <c r="C250" s="3"/>
      <c r="D250" s="3"/>
      <c r="E250" s="3"/>
      <c r="G250" s="17"/>
      <c r="H250" s="18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s="1" customFormat="1" x14ac:dyDescent="0.25">
      <c r="A251" s="3"/>
      <c r="B251" s="3"/>
      <c r="C251" s="3"/>
      <c r="D251" s="3"/>
      <c r="E251" s="3"/>
      <c r="G251" s="17"/>
      <c r="H251" s="18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s="1" customFormat="1" x14ac:dyDescent="0.25">
      <c r="A252" s="3"/>
      <c r="B252" s="3"/>
      <c r="C252" s="3"/>
      <c r="D252" s="3"/>
      <c r="E252" s="3"/>
      <c r="G252" s="17"/>
      <c r="H252" s="18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s="1" customFormat="1" x14ac:dyDescent="0.25">
      <c r="A253" s="3"/>
      <c r="B253" s="3"/>
      <c r="C253" s="3"/>
      <c r="D253" s="3"/>
      <c r="E253" s="3"/>
      <c r="G253" s="17"/>
      <c r="H253" s="18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s="1" customFormat="1" x14ac:dyDescent="0.25">
      <c r="A254" s="3"/>
      <c r="B254" s="3"/>
      <c r="C254" s="3"/>
      <c r="D254" s="3"/>
      <c r="E254" s="3"/>
      <c r="G254" s="17"/>
      <c r="H254" s="18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s="1" customFormat="1" x14ac:dyDescent="0.25">
      <c r="A255" s="3"/>
      <c r="B255" s="3"/>
      <c r="C255" s="3"/>
      <c r="D255" s="3"/>
      <c r="E255" s="3"/>
      <c r="G255" s="17"/>
      <c r="H255" s="18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s="1" customFormat="1" x14ac:dyDescent="0.25">
      <c r="A256" s="3"/>
      <c r="B256" s="3"/>
      <c r="C256" s="3"/>
      <c r="D256" s="3"/>
      <c r="E256" s="3"/>
      <c r="G256" s="17"/>
      <c r="H256" s="18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s="1" customFormat="1" x14ac:dyDescent="0.25">
      <c r="A257" s="3"/>
      <c r="B257" s="3"/>
      <c r="C257" s="3"/>
      <c r="D257" s="3"/>
      <c r="E257" s="3"/>
      <c r="G257" s="17"/>
      <c r="H257" s="18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s="1" customFormat="1" x14ac:dyDescent="0.25">
      <c r="A258" s="3"/>
      <c r="B258" s="3"/>
      <c r="C258" s="3"/>
      <c r="D258" s="3"/>
      <c r="E258" s="3"/>
      <c r="G258" s="17"/>
      <c r="H258" s="18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s="1" customFormat="1" x14ac:dyDescent="0.25">
      <c r="A259" s="3"/>
      <c r="B259" s="3"/>
      <c r="C259" s="3"/>
      <c r="D259" s="3"/>
      <c r="E259" s="3"/>
      <c r="F259" s="6"/>
      <c r="G259" s="17"/>
      <c r="H259" s="18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s="1" customFormat="1" x14ac:dyDescent="0.25">
      <c r="A260" s="3"/>
      <c r="B260" s="3"/>
      <c r="C260" s="3"/>
      <c r="D260" s="3"/>
      <c r="E260" s="3"/>
      <c r="F260" s="6"/>
      <c r="G260" s="17"/>
      <c r="H260" s="18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s="1" customFormat="1" x14ac:dyDescent="0.25">
      <c r="A261" s="3"/>
      <c r="B261" s="3"/>
      <c r="C261" s="3"/>
      <c r="D261" s="3"/>
      <c r="E261" s="3"/>
      <c r="F261" s="6"/>
      <c r="G261" s="17"/>
      <c r="H261" s="18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s="1" customFormat="1" x14ac:dyDescent="0.25">
      <c r="A262" s="3"/>
      <c r="B262" s="3"/>
      <c r="C262" s="3"/>
      <c r="D262" s="3"/>
      <c r="E262" s="3"/>
      <c r="F262" s="6"/>
      <c r="G262" s="17"/>
      <c r="H262" s="18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</sheetData>
  <mergeCells count="64">
    <mergeCell ref="F71:F72"/>
    <mergeCell ref="D71:D72"/>
    <mergeCell ref="C34:C35"/>
    <mergeCell ref="C42:C43"/>
    <mergeCell ref="F63:F64"/>
    <mergeCell ref="D63:D64"/>
    <mergeCell ref="C62:C64"/>
    <mergeCell ref="C70:C76"/>
    <mergeCell ref="F47:F48"/>
    <mergeCell ref="D47:D48"/>
    <mergeCell ref="C46:C48"/>
    <mergeCell ref="C49:C50"/>
    <mergeCell ref="F44:F45"/>
    <mergeCell ref="D44:D45"/>
    <mergeCell ref="D26:D27"/>
    <mergeCell ref="F26:F27"/>
    <mergeCell ref="F29:F31"/>
    <mergeCell ref="D29:D31"/>
    <mergeCell ref="C28:C31"/>
    <mergeCell ref="C25:C27"/>
    <mergeCell ref="D12:D13"/>
    <mergeCell ref="F12:F13"/>
    <mergeCell ref="C9:C13"/>
    <mergeCell ref="D19:D21"/>
    <mergeCell ref="F19:F21"/>
    <mergeCell ref="F16:F17"/>
    <mergeCell ref="D16:D17"/>
    <mergeCell ref="C77:C78"/>
    <mergeCell ref="C79:C80"/>
    <mergeCell ref="C81:C82"/>
    <mergeCell ref="C56:C57"/>
    <mergeCell ref="C59:C60"/>
    <mergeCell ref="A1:I1"/>
    <mergeCell ref="B83:B84"/>
    <mergeCell ref="A4:E4"/>
    <mergeCell ref="A7:A84"/>
    <mergeCell ref="B51:B54"/>
    <mergeCell ref="B55:B57"/>
    <mergeCell ref="B58:B60"/>
    <mergeCell ref="B69:B78"/>
    <mergeCell ref="B79:B80"/>
    <mergeCell ref="A2:I2"/>
    <mergeCell ref="F4:F5"/>
    <mergeCell ref="I4:I5"/>
    <mergeCell ref="G6:H6"/>
    <mergeCell ref="G4:G5"/>
    <mergeCell ref="H4:H5"/>
    <mergeCell ref="B81:B82"/>
    <mergeCell ref="A6:E6"/>
    <mergeCell ref="I71:I73"/>
    <mergeCell ref="I10:I11"/>
    <mergeCell ref="B8:B23"/>
    <mergeCell ref="C14:C15"/>
    <mergeCell ref="C18:C19"/>
    <mergeCell ref="C22:C23"/>
    <mergeCell ref="B61:B68"/>
    <mergeCell ref="C67:C68"/>
    <mergeCell ref="C65:C66"/>
    <mergeCell ref="B24:B50"/>
    <mergeCell ref="C52:C54"/>
    <mergeCell ref="C32:C33"/>
    <mergeCell ref="C36:C37"/>
    <mergeCell ref="C38:C39"/>
    <mergeCell ref="C40:C41"/>
  </mergeCells>
  <pageMargins left="0.39370078740157483" right="0.39370078740157483" top="0.51181102362204722" bottom="0.51181102362204722" header="0.31496062992125984" footer="0.31496062992125984"/>
  <pageSetup paperSize="9" scale="54" fitToHeight="100" orientation="portrait" r:id="rId1"/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18. Кассовые расходы ОБ, ФБ...</vt:lpstr>
      <vt:lpstr>'18. Кассовые расходы ОБ, ФБ...'!Заголовки_для_печати</vt:lpstr>
      <vt:lpstr>'18. Кассовые расходы ОБ, ФБ...'!Область_печати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d.hudoba</dc:creator>
  <cp:lastModifiedBy>Николаенко Юлия Владимировна</cp:lastModifiedBy>
  <cp:lastPrinted>2017-03-15T07:37:00Z</cp:lastPrinted>
  <dcterms:created xsi:type="dcterms:W3CDTF">2015-02-18T14:40:50Z</dcterms:created>
  <dcterms:modified xsi:type="dcterms:W3CDTF">2017-03-20T07:43:26Z</dcterms:modified>
</cp:coreProperties>
</file>